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bart.thys\Dropbox\master\Applied research\Information\Part 2\"/>
    </mc:Choice>
  </mc:AlternateContent>
  <xr:revisionPtr revIDLastSave="0" documentId="13_ncr:1_{024AA4F5-50BA-4E91-8927-F81F4A5FE50C}" xr6:coauthVersionLast="47" xr6:coauthVersionMax="47" xr10:uidLastSave="{00000000-0000-0000-0000-000000000000}"/>
  <bookViews>
    <workbookView xWindow="-110" yWindow="-110" windowWidth="19420" windowHeight="10420" firstSheet="1" activeTab="5" xr2:uid="{5102FA17-C89C-41F6-A62F-0726AC565B1F}"/>
  </bookViews>
  <sheets>
    <sheet name="5F" sheetId="2" r:id="rId1"/>
    <sheet name="5H" sheetId="1" r:id="rId2"/>
    <sheet name="5G" sheetId="3" r:id="rId3"/>
    <sheet name="Summary" sheetId="4" r:id="rId4"/>
    <sheet name="T-test 5F" sheetId="5" r:id="rId5"/>
    <sheet name="T-test 5H" sheetId="10" r:id="rId6"/>
    <sheet name="T-test 5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4" l="1"/>
  <c r="G21" i="4"/>
  <c r="F21" i="4"/>
  <c r="E21" i="4"/>
  <c r="D21" i="4"/>
  <c r="H10" i="4"/>
  <c r="G10" i="4"/>
  <c r="F10" i="4"/>
  <c r="E10" i="4"/>
  <c r="D10" i="4"/>
  <c r="N58" i="1"/>
  <c r="N57" i="1"/>
  <c r="J58" i="1"/>
  <c r="K58" i="1"/>
  <c r="L58" i="1"/>
  <c r="M58" i="1"/>
  <c r="J57" i="1"/>
  <c r="K57" i="1"/>
  <c r="L57" i="1"/>
  <c r="M57" i="1"/>
  <c r="N50" i="1"/>
  <c r="O50" i="1" s="1"/>
  <c r="N51" i="1"/>
  <c r="O51" i="1" s="1"/>
  <c r="N52" i="1"/>
  <c r="O52" i="1" s="1"/>
  <c r="N53" i="1"/>
  <c r="O53" i="1" s="1"/>
  <c r="N54" i="1"/>
  <c r="O54" i="1" s="1"/>
  <c r="N55" i="1"/>
  <c r="O55" i="1" s="1"/>
  <c r="N49" i="1"/>
  <c r="O49" i="1" s="1"/>
  <c r="D35" i="2"/>
  <c r="E22" i="3"/>
  <c r="E17" i="4" s="1"/>
  <c r="F22" i="3"/>
  <c r="F17" i="4" s="1"/>
  <c r="G22" i="3"/>
  <c r="G17" i="4" s="1"/>
  <c r="J22" i="3"/>
  <c r="D22" i="4" s="1"/>
  <c r="K22" i="3"/>
  <c r="E22" i="4" s="1"/>
  <c r="L22" i="3"/>
  <c r="F22" i="4" s="1"/>
  <c r="M22" i="3"/>
  <c r="G22" i="4" s="1"/>
  <c r="D22" i="3"/>
  <c r="D17" i="4" s="1"/>
  <c r="E58" i="1"/>
  <c r="E16" i="4" s="1"/>
  <c r="F58" i="1"/>
  <c r="F16" i="4" s="1"/>
  <c r="G58" i="1"/>
  <c r="G16" i="4" s="1"/>
  <c r="D58" i="1"/>
  <c r="D16" i="4" s="1"/>
  <c r="B30" i="4"/>
  <c r="E30" i="4"/>
  <c r="F30" i="4"/>
  <c r="G30" i="4"/>
  <c r="D31" i="4"/>
  <c r="D32" i="4"/>
  <c r="E32" i="4"/>
  <c r="F32" i="4"/>
  <c r="G32" i="4"/>
  <c r="E31" i="2"/>
  <c r="E15" i="4" s="1"/>
  <c r="F31" i="2"/>
  <c r="F15" i="4" s="1"/>
  <c r="G31" i="2"/>
  <c r="G15" i="4" s="1"/>
  <c r="J31" i="2"/>
  <c r="D20" i="4" s="1"/>
  <c r="K31" i="2"/>
  <c r="E20" i="4" s="1"/>
  <c r="L31" i="2"/>
  <c r="F20" i="4" s="1"/>
  <c r="M31" i="2"/>
  <c r="G20" i="4" s="1"/>
  <c r="D31" i="2"/>
  <c r="D15" i="4" s="1"/>
  <c r="E37" i="2"/>
  <c r="D30" i="4" s="1"/>
  <c r="E38" i="2"/>
  <c r="E39" i="2"/>
  <c r="E40" i="2"/>
  <c r="E57" i="1"/>
  <c r="E5" i="4" s="1"/>
  <c r="F57" i="1"/>
  <c r="F5" i="4" s="1"/>
  <c r="G57" i="1"/>
  <c r="G5" i="4" s="1"/>
  <c r="D57" i="1"/>
  <c r="D5" i="4" s="1"/>
  <c r="E33" i="3"/>
  <c r="E31" i="3"/>
  <c r="E32" i="3"/>
  <c r="E30" i="3"/>
  <c r="N9" i="3"/>
  <c r="O9" i="3" s="1"/>
  <c r="N10" i="3"/>
  <c r="O10" i="3" s="1"/>
  <c r="N11" i="3"/>
  <c r="O11" i="3" s="1"/>
  <c r="N12" i="3"/>
  <c r="O12" i="3" s="1"/>
  <c r="N13" i="3"/>
  <c r="O13" i="3" s="1"/>
  <c r="N14" i="3"/>
  <c r="O14" i="3" s="1"/>
  <c r="N15" i="3"/>
  <c r="O15" i="3" s="1"/>
  <c r="N16" i="3"/>
  <c r="O16" i="3" s="1"/>
  <c r="N17" i="3"/>
  <c r="O17" i="3" s="1"/>
  <c r="N18" i="3"/>
  <c r="O18" i="3" s="1"/>
  <c r="N19" i="3"/>
  <c r="O19" i="3" s="1"/>
  <c r="N8" i="3"/>
  <c r="O8" i="3" s="1"/>
  <c r="J21" i="3"/>
  <c r="D11" i="4" s="1"/>
  <c r="K21" i="3"/>
  <c r="E11" i="4" s="1"/>
  <c r="L21" i="3"/>
  <c r="F11" i="4" s="1"/>
  <c r="M21" i="3"/>
  <c r="G11" i="4" s="1"/>
  <c r="F21" i="3"/>
  <c r="F6" i="4" s="1"/>
  <c r="G21" i="3"/>
  <c r="G6" i="4" s="1"/>
  <c r="E21" i="3"/>
  <c r="E6" i="4" s="1"/>
  <c r="D21" i="3"/>
  <c r="D6" i="4" s="1"/>
  <c r="E30" i="2"/>
  <c r="E4" i="4" s="1"/>
  <c r="F30" i="2"/>
  <c r="F4" i="4" s="1"/>
  <c r="G30" i="2"/>
  <c r="G4" i="4" s="1"/>
  <c r="J30" i="2"/>
  <c r="D9" i="4" s="1"/>
  <c r="K30" i="2"/>
  <c r="E9" i="4" s="1"/>
  <c r="L30" i="2"/>
  <c r="F9" i="4" s="1"/>
  <c r="M30" i="2"/>
  <c r="G9" i="4" s="1"/>
  <c r="D30" i="2"/>
  <c r="D4" i="4" s="1"/>
  <c r="O15" i="2"/>
  <c r="N8" i="2"/>
  <c r="O8" i="2" s="1"/>
  <c r="N9" i="2"/>
  <c r="O9" i="2" s="1"/>
  <c r="N10" i="2"/>
  <c r="O10" i="2" s="1"/>
  <c r="N11" i="2"/>
  <c r="O11" i="2" s="1"/>
  <c r="N12" i="2"/>
  <c r="O12" i="2" s="1"/>
  <c r="N13" i="2"/>
  <c r="O13" i="2" s="1"/>
  <c r="N14" i="2"/>
  <c r="O14" i="2" s="1"/>
  <c r="N15" i="2"/>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7" i="2"/>
  <c r="H21" i="2"/>
  <c r="I21" i="2" s="1"/>
  <c r="H22" i="2"/>
  <c r="I22"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3" i="2"/>
  <c r="I23" i="2" s="1"/>
  <c r="H24" i="2"/>
  <c r="I24" i="2" s="1"/>
  <c r="H25" i="2"/>
  <c r="I25" i="2" s="1"/>
  <c r="H26" i="2"/>
  <c r="I26" i="2" s="1"/>
  <c r="H27" i="2"/>
  <c r="I27" i="2" s="1"/>
  <c r="H28" i="2"/>
  <c r="I28" i="2" s="1"/>
  <c r="H7" i="2"/>
  <c r="I7" i="2" s="1"/>
  <c r="H9" i="3"/>
  <c r="I9" i="3" s="1"/>
  <c r="H10" i="3"/>
  <c r="I10" i="3" s="1"/>
  <c r="H11" i="3"/>
  <c r="I11" i="3" s="1"/>
  <c r="H12" i="3"/>
  <c r="I12" i="3" s="1"/>
  <c r="H13" i="3"/>
  <c r="I13" i="3" s="1"/>
  <c r="H14" i="3"/>
  <c r="I14" i="3" s="1"/>
  <c r="H15" i="3"/>
  <c r="I15" i="3" s="1"/>
  <c r="H16" i="3"/>
  <c r="I16" i="3" s="1"/>
  <c r="H17" i="3"/>
  <c r="I17" i="3" s="1"/>
  <c r="H18" i="3"/>
  <c r="I18" i="3" s="1"/>
  <c r="H19" i="3"/>
  <c r="I19" i="3" s="1"/>
  <c r="H8" i="3"/>
  <c r="I8" i="3" s="1"/>
  <c r="I55" i="1"/>
  <c r="I51" i="1"/>
  <c r="I49" i="1"/>
  <c r="I50" i="1"/>
  <c r="I52" i="1"/>
  <c r="I53" i="1"/>
  <c r="I54" i="1"/>
  <c r="I58" i="1" l="1"/>
  <c r="H16" i="4" s="1"/>
  <c r="I57" i="1"/>
  <c r="H5" i="4" s="1"/>
  <c r="O57" i="1"/>
  <c r="O58" i="1"/>
  <c r="O22" i="3"/>
  <c r="H22" i="4" s="1"/>
  <c r="I22" i="3"/>
  <c r="H17" i="4" s="1"/>
  <c r="H22" i="3"/>
  <c r="N22" i="3"/>
  <c r="N30" i="2"/>
  <c r="I30" i="2"/>
  <c r="H4" i="4" s="1"/>
  <c r="N31" i="2"/>
  <c r="O7" i="2"/>
  <c r="I31" i="2"/>
  <c r="H15" i="4" s="1"/>
  <c r="H31" i="2"/>
  <c r="H30" i="2"/>
  <c r="I21" i="3"/>
  <c r="H6" i="4" s="1"/>
  <c r="H21" i="3"/>
  <c r="O21" i="3"/>
  <c r="H11" i="4" s="1"/>
  <c r="N21" i="3"/>
  <c r="O30" i="2" l="1"/>
  <c r="H9" i="4" s="1"/>
  <c r="O31" i="2"/>
  <c r="H20" i="4" s="1"/>
</calcChain>
</file>

<file path=xl/sharedStrings.xml><?xml version="1.0" encoding="utf-8"?>
<sst xmlns="http://schemas.openxmlformats.org/spreadsheetml/2006/main" count="551" uniqueCount="266">
  <si>
    <t>2. Berings Amber</t>
  </si>
  <si>
    <t>3. Gelaes Yoran</t>
  </si>
  <si>
    <t>6. Nicosia Ariana</t>
  </si>
  <si>
    <t>7. Peeters Quinten</t>
  </si>
  <si>
    <t>8. Thijs Fiebe</t>
  </si>
  <si>
    <t>9. Vanwetswinkel Juliette</t>
  </si>
  <si>
    <t>10. Coomans Jolien</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</si>
  <si>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</si>
  <si>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</si>
  <si>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</si>
  <si>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</si>
  <si>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</si>
  <si>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</si>
  <si>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</si>
  <si>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</si>
  <si>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</si>
  <si>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</si>
  <si>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</si>
  <si>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</si>
  <si>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</si>
  <si>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</si>
  <si>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</si>
  <si>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</si>
  <si>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</si>
  <si>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</si>
  <si>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</si>
  <si>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</si>
  <si>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</si>
  <si>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</si>
  <si>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</si>
  <si>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</si>
  <si>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</si>
  <si>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1. Alaerts Jules</t>
  </si>
  <si>
    <t>2. Puttevils Elias</t>
  </si>
  <si>
    <t>3. Stuckens Xander</t>
  </si>
  <si>
    <t>4. Van Genechten Luna</t>
  </si>
  <si>
    <t>5. Van Hoecke Tibe</t>
  </si>
  <si>
    <t>7. Van Rompay Senne</t>
  </si>
  <si>
    <t>8. Vanwesemael Senne</t>
  </si>
  <si>
    <t>9. Liberloo Warre</t>
  </si>
  <si>
    <t>10. Helsen Mare</t>
  </si>
  <si>
    <t>3. Faes Verena</t>
  </si>
  <si>
    <t>4. Hermans Nore</t>
  </si>
  <si>
    <t>5. Jannes Louka</t>
  </si>
  <si>
    <t>7. Peys Maud</t>
  </si>
  <si>
    <t>8. Raymaekers Renée</t>
  </si>
  <si>
    <t>9. Reynders Cas</t>
  </si>
  <si>
    <t>10. Schepers Fien</t>
  </si>
  <si>
    <t>11. Tombeur Fiene</t>
  </si>
  <si>
    <t>12. Troonbeeckx Lina</t>
  </si>
  <si>
    <t>13. Vandevoordt Joost</t>
  </si>
  <si>
    <t>14. van Dooren Nele</t>
  </si>
  <si>
    <t>15. Van Sweevelt Jolien</t>
  </si>
  <si>
    <t>16. Yilmaz Rana</t>
  </si>
  <si>
    <t>Experimental Group 1: Class 5F</t>
  </si>
  <si>
    <t>Experimental Group 2: Class 5H</t>
  </si>
  <si>
    <t>Bal Atilla</t>
  </si>
  <si>
    <t>Camps Ryan</t>
  </si>
  <si>
    <t>Demirci Berk</t>
  </si>
  <si>
    <t>Jacobs Ferre</t>
  </si>
  <si>
    <t>Karaoglu Bartu</t>
  </si>
  <si>
    <t>Liekens Jules</t>
  </si>
  <si>
    <t>Luts Caitlin</t>
  </si>
  <si>
    <t>Mussen Tibo</t>
  </si>
  <si>
    <t>Simonts Sienna</t>
  </si>
  <si>
    <t>Sterck Jente</t>
  </si>
  <si>
    <t>Taels Lara</t>
  </si>
  <si>
    <t>Vlaeyen Kato</t>
  </si>
  <si>
    <t>Control Group: Class 5G</t>
  </si>
  <si>
    <t>Pre-test Content (4)</t>
  </si>
  <si>
    <t>Pre-test Organization (4)</t>
  </si>
  <si>
    <t>Pre-test Language use (4)</t>
  </si>
  <si>
    <t>Pre-test Mechanics (4)</t>
  </si>
  <si>
    <t>Post-test Content (4)</t>
  </si>
  <si>
    <t>Post-test Organization (4)</t>
  </si>
  <si>
    <t>Post-test Language use (4)</t>
  </si>
  <si>
    <t>Post-test Mechanics (4)</t>
  </si>
  <si>
    <t xml:space="preserve">Total </t>
  </si>
  <si>
    <t>Total 10</t>
  </si>
  <si>
    <t>Mean</t>
  </si>
  <si>
    <t>Total Pre-test</t>
  </si>
  <si>
    <t>Total Post-test</t>
  </si>
  <si>
    <t>Content</t>
  </si>
  <si>
    <t>Organization</t>
  </si>
  <si>
    <t>Language use</t>
  </si>
  <si>
    <t>Mechanics</t>
  </si>
  <si>
    <t>Interpretation: These coefficients indicate a moderate positive correlation for Content, Organization, and Language Use, suggesting that students who scored higher on these categories in the pre-test tended to also score higher in the post-test. The correlation for Mechanics is stronger, suggesting a more consistent performance in this category from pre-test to post-test across students.</t>
  </si>
  <si>
    <t>Correlation (PEARSON) between pre-test and post-test</t>
  </si>
  <si>
    <t>MEAN</t>
  </si>
  <si>
    <t>Pre-test Content</t>
  </si>
  <si>
    <t>Pre-test Organization</t>
  </si>
  <si>
    <t>Pre-test Language use</t>
  </si>
  <si>
    <t>Pre-test Mechanics</t>
  </si>
  <si>
    <t>Post-test Content</t>
  </si>
  <si>
    <t>Post-test Organization</t>
  </si>
  <si>
    <t>Post-test Language use</t>
  </si>
  <si>
    <t>Post-test Mechanics</t>
  </si>
  <si>
    <t>Total on 10</t>
  </si>
  <si>
    <t>Pre-Test</t>
  </si>
  <si>
    <t>Post-Test</t>
  </si>
  <si>
    <t>Experimental Group 1</t>
  </si>
  <si>
    <t>Experimental Group 2</t>
  </si>
  <si>
    <t>Control Group</t>
  </si>
  <si>
    <t>STDEV</t>
  </si>
  <si>
    <t>T-toets: twee gepaarde steekproeven voor gemiddelden</t>
  </si>
  <si>
    <t>Variabele 1</t>
  </si>
  <si>
    <t>Variabele 2</t>
  </si>
  <si>
    <t>Paired T-Test for Essay Content Scores</t>
  </si>
  <si>
    <t>Paired T-Test for Essay Organization Scores</t>
  </si>
  <si>
    <t>Paired T-Test for Essay Language Use Scores</t>
  </si>
  <si>
    <t>Paired T-Test for Essay Mechanics Scores</t>
  </si>
  <si>
    <t>Paired T-Test Experimental Group 1</t>
  </si>
  <si>
    <t>Pearson Correlation:</t>
  </si>
  <si>
    <t>Variance</t>
  </si>
  <si>
    <t>Observations</t>
  </si>
  <si>
    <t>Pearson correlation</t>
  </si>
  <si>
    <t>Estimate of the difference between means</t>
  </si>
  <si>
    <t>P(T&lt;=t) one-tailed</t>
  </si>
  <si>
    <t>T-statistic</t>
  </si>
  <si>
    <t>Critical region of T-test: one-tailed</t>
  </si>
  <si>
    <t>P(T&lt;=t) two-tailed</t>
  </si>
  <si>
    <t>Critical region of T-test: two-tailed</t>
  </si>
  <si>
    <t>Degrees of freedom</t>
  </si>
  <si>
    <t>Paired T-Test Control group</t>
  </si>
  <si>
    <r>
      <t>Mean Scores</t>
    </r>
    <r>
      <rPr>
        <sz val="12"/>
        <color rgb="FF374151"/>
        <rFont val="Segoe UI"/>
        <family val="2"/>
      </rPr>
      <t>: Slight increase from approximately 1.92 to 2.00.</t>
    </r>
  </si>
  <si>
    <r>
      <t>Variance</t>
    </r>
    <r>
      <rPr>
        <sz val="12"/>
        <color rgb="FF374151"/>
        <rFont val="Segoe UI"/>
        <family val="2"/>
      </rPr>
      <t>: Increased from 0.45 to 0.73, indicating more variability in the post-test scores.</t>
    </r>
  </si>
  <si>
    <r>
      <t>Pearson Correlation</t>
    </r>
    <r>
      <rPr>
        <sz val="12"/>
        <color rgb="FF374151"/>
        <rFont val="Segoe UI"/>
        <family val="2"/>
      </rPr>
      <t>: 0.48, a moderate positive correlation between pre-test and post-test scores.</t>
    </r>
  </si>
  <si>
    <r>
      <t>T-Statistic</t>
    </r>
    <r>
      <rPr>
        <sz val="12"/>
        <color rgb="FF374151"/>
        <rFont val="Segoe UI"/>
        <family val="2"/>
      </rPr>
      <t>: -0.36, indicating the mean difference is not very far from 0 in terms of standard deviations.</t>
    </r>
  </si>
  <si>
    <r>
      <t>P-Value</t>
    </r>
    <r>
      <rPr>
        <sz val="12"/>
        <color rgb="FF374151"/>
        <rFont val="Segoe UI"/>
        <family val="2"/>
      </rPr>
      <t>:</t>
    </r>
  </si>
  <si>
    <t>One-tailed: 0.36, above the typical alpha level of 0.05, not significant.</t>
  </si>
  <si>
    <t>Two-tailed: 0.72, not significant.</t>
  </si>
  <si>
    <t>The results suggest that there is no significant difference in content scores from pre-test to post-test.</t>
  </si>
  <si>
    <r>
      <t>Mean Scores</t>
    </r>
    <r>
      <rPr>
        <sz val="12"/>
        <color rgb="FF374151"/>
        <rFont val="Segoe UI"/>
        <family val="2"/>
      </rPr>
      <t>: Increased from 1.75 to 2.00.</t>
    </r>
  </si>
  <si>
    <r>
      <t>Pearson Correlation</t>
    </r>
    <r>
      <rPr>
        <sz val="12"/>
        <color rgb="FF374151"/>
        <rFont val="Segoe UI"/>
        <family val="2"/>
      </rPr>
      <t>: 0.34, a lower positive correlation, suggesting more individual variability.</t>
    </r>
  </si>
  <si>
    <r>
      <t>T-Statistic</t>
    </r>
    <r>
      <rPr>
        <sz val="12"/>
        <color rgb="FF374151"/>
        <rFont val="Segoe UI"/>
        <family val="2"/>
      </rPr>
      <t>: -1.00, which is closer to the critical value but still not significant.</t>
    </r>
  </si>
  <si>
    <t>One-tailed: 0.17, not significant.</t>
  </si>
  <si>
    <t>Two-tailed: 0.34, not significant.</t>
  </si>
  <si>
    <t>These results suggest that there is no significant difference in organization scores from pre-test to post-test.</t>
  </si>
  <si>
    <r>
      <t>Mean Scores</t>
    </r>
    <r>
      <rPr>
        <sz val="12"/>
        <color rgb="FF374151"/>
        <rFont val="Segoe UI"/>
        <family val="2"/>
      </rPr>
      <t>: A slight decrease from approximately 1.58 to 1.75.</t>
    </r>
  </si>
  <si>
    <r>
      <t>Pearson Correlation</t>
    </r>
    <r>
      <rPr>
        <sz val="12"/>
        <color rgb="FF374151"/>
        <rFont val="Segoe UI"/>
        <family val="2"/>
      </rPr>
      <t>: 0.41, suggesting a moderate positive relationship.</t>
    </r>
  </si>
  <si>
    <r>
      <t>T-Statistic</t>
    </r>
    <r>
      <rPr>
        <sz val="12"/>
        <color rgb="FF374151"/>
        <rFont val="Segoe UI"/>
        <family val="2"/>
      </rPr>
      <t>: -0.80, indicating the mean difference is not highly significant.</t>
    </r>
  </si>
  <si>
    <t>One-tailed: 0.22, not significant.</t>
  </si>
  <si>
    <t>Two-tailed: 0.44, not significant.</t>
  </si>
  <si>
    <t>The results suggest no significant difference in language use scores from pre-test to post-test.</t>
  </si>
  <si>
    <r>
      <t>Mean Scores</t>
    </r>
    <r>
      <rPr>
        <sz val="12"/>
        <color rgb="FF374151"/>
        <rFont val="Segoe UI"/>
        <family val="2"/>
      </rPr>
      <t>: Increased from approximately 1.67 to 1.83.</t>
    </r>
  </si>
  <si>
    <r>
      <t>Pearson Correlation</t>
    </r>
    <r>
      <rPr>
        <sz val="12"/>
        <color rgb="FF374151"/>
        <rFont val="Segoe UI"/>
        <family val="2"/>
      </rPr>
      <t>: 0.72, indicating a strong positive correlation.</t>
    </r>
  </si>
  <si>
    <r>
      <t>T-Statistic</t>
    </r>
    <r>
      <rPr>
        <sz val="12"/>
        <color rgb="FF374151"/>
        <rFont val="Segoe UI"/>
        <family val="2"/>
      </rPr>
      <t>: -1.00, closer to significance but still not passing the critical value.</t>
    </r>
  </si>
  <si>
    <t>This suggests that the mechanics scores did not significantly change from pre-test to post-test.</t>
  </si>
  <si>
    <t>Summary</t>
  </si>
  <si>
    <t>Across all categories, none of the paired t-tests produced a p-value lower than the standard significance level of 0.05. Therefore, we would conclude that the changes in scores are not statistically significant. It's important to note that this analysis assumes the differences between scores are normally distributed and that the paired t-test is the appropriate test for the data.</t>
  </si>
  <si>
    <t>Additional considerations for a more comprehensive understanding could include:</t>
  </si>
  <si>
    <r>
      <t>Effect Size</t>
    </r>
    <r>
      <rPr>
        <sz val="12"/>
        <color rgb="FF374151"/>
        <rFont val="Segoe UI"/>
        <family val="2"/>
      </rPr>
      <t>: To understand the magnitude of change, regardless of statistical significance.</t>
    </r>
  </si>
  <si>
    <r>
      <t>Practical Significance</t>
    </r>
    <r>
      <rPr>
        <sz val="12"/>
        <color rgb="FF374151"/>
        <rFont val="Segoe UI"/>
        <family val="2"/>
      </rPr>
      <t>: Consider if the changes are educationally meaningful.</t>
    </r>
  </si>
  <si>
    <r>
      <t>Sample Size</t>
    </r>
    <r>
      <rPr>
        <sz val="12"/>
        <color rgb="FF374151"/>
        <rFont val="Segoe UI"/>
        <family val="2"/>
      </rPr>
      <t>: With only 12 observations, the statistical power to detect a difference is limited.</t>
    </r>
  </si>
  <si>
    <t>Interpretation</t>
  </si>
  <si>
    <r>
      <t>Mean Scores</t>
    </r>
    <r>
      <rPr>
        <sz val="12"/>
        <color rgb="FF374151"/>
        <rFont val="Segoe UI"/>
        <family val="2"/>
      </rPr>
      <t>: There is an increase from 2.5 to approximately 2.91.</t>
    </r>
  </si>
  <si>
    <r>
      <t>Variance</t>
    </r>
    <r>
      <rPr>
        <sz val="12"/>
        <color rgb="FF374151"/>
        <rFont val="Segoe UI"/>
        <family val="2"/>
      </rPr>
      <t>: Decreased in Variable 2, suggesting less variability in post-test scores.</t>
    </r>
  </si>
  <si>
    <r>
      <t>Pearson Correlation</t>
    </r>
    <r>
      <rPr>
        <sz val="12"/>
        <color rgb="FF374151"/>
        <rFont val="Segoe UI"/>
        <family val="2"/>
      </rPr>
      <t>: 0.48, indicating a moderate positive relationship between pre- and post-test scores.</t>
    </r>
  </si>
  <si>
    <r>
      <t>T-Statistic</t>
    </r>
    <r>
      <rPr>
        <sz val="12"/>
        <color rgb="FF374151"/>
        <rFont val="Segoe UI"/>
        <family val="2"/>
      </rPr>
      <t>: -3.25, which is a measure of how many standard deviations the sample mean differs from the null hypothesis.</t>
    </r>
  </si>
  <si>
    <t>One-tailed: 0.0019, which is significant at the common alpha level of 0.05.</t>
  </si>
  <si>
    <t>Two-tailed: 0.0038, also significant, suggesting a real difference in the means.</t>
  </si>
  <si>
    <r>
      <t>Mean Scores</t>
    </r>
    <r>
      <rPr>
        <sz val="12"/>
        <color rgb="FF374151"/>
        <rFont val="Segoe UI"/>
        <family val="2"/>
      </rPr>
      <t>: Increased from approximately 1.68 to 3.05, showing improvement.</t>
    </r>
  </si>
  <si>
    <r>
      <t>Pearson Correlation</t>
    </r>
    <r>
      <rPr>
        <sz val="12"/>
        <color rgb="FF374151"/>
        <rFont val="Segoe UI"/>
        <family val="2"/>
      </rPr>
      <t>: 0.19, which is low, indicating less consistent relationship between pre- and post-test scores.</t>
    </r>
  </si>
  <si>
    <r>
      <t>T-Statistic</t>
    </r>
    <r>
      <rPr>
        <sz val="12"/>
        <color rgb="FF374151"/>
        <rFont val="Segoe UI"/>
        <family val="2"/>
      </rPr>
      <t>: -8.80, indicating a strong difference between the pre-test and post-test means.</t>
    </r>
  </si>
  <si>
    <t>One-tailed: Approximately 0, which is highly significant.</t>
  </si>
  <si>
    <t>Two-tailed: Approximately 0, also highly significant.</t>
  </si>
  <si>
    <r>
      <t>Mean Scores</t>
    </r>
    <r>
      <rPr>
        <sz val="12"/>
        <color rgb="FF374151"/>
        <rFont val="Segoe UI"/>
        <family val="2"/>
      </rPr>
      <t>: Increased from approximately 1.73 to 2.59, suggesting improvement.</t>
    </r>
  </si>
  <si>
    <r>
      <t>Pearson Correlation</t>
    </r>
    <r>
      <rPr>
        <sz val="12"/>
        <color rgb="FF374151"/>
        <rFont val="Segoe UI"/>
        <family val="2"/>
      </rPr>
      <t>: 0.44, a moderate positive relationship.</t>
    </r>
  </si>
  <si>
    <r>
      <t>T-Statistic</t>
    </r>
    <r>
      <rPr>
        <sz val="12"/>
        <color rgb="FF374151"/>
        <rFont val="Segoe UI"/>
        <family val="2"/>
      </rPr>
      <t>: -7.23, indicating a significant difference between the pre-test and post-test means.</t>
    </r>
  </si>
  <si>
    <t>One-tailed: 2.00E-07, highly significant.</t>
  </si>
  <si>
    <t>Two-tailed: 4.00E-07, also highly significant.</t>
  </si>
  <si>
    <r>
      <t>Mean Scores</t>
    </r>
    <r>
      <rPr>
        <sz val="12"/>
        <color rgb="FF374151"/>
        <rFont val="Segoe UI"/>
        <family val="2"/>
      </rPr>
      <t>: Increased from approximately 1.68 to 2.41, indicating improvement.</t>
    </r>
  </si>
  <si>
    <r>
      <t>Pearson Correlation</t>
    </r>
    <r>
      <rPr>
        <sz val="12"/>
        <color rgb="FF374151"/>
        <rFont val="Segoe UI"/>
        <family val="2"/>
      </rPr>
      <t>: 0.26, a low positive relationship.</t>
    </r>
  </si>
  <si>
    <r>
      <t>T-Statistic</t>
    </r>
    <r>
      <rPr>
        <sz val="12"/>
        <color rgb="FF374151"/>
        <rFont val="Segoe UI"/>
        <family val="2"/>
      </rPr>
      <t>: -4.86, indicating a significant difference between the pre-test and post-test means.</t>
    </r>
  </si>
  <si>
    <t>One-tailed: 4.22E-05, significant.</t>
  </si>
  <si>
    <t>Two-tailed: 8.43E-05, also significant.</t>
  </si>
  <si>
    <t>For all categories, the p-values are below the 0.05 threshold, indicating that the differences in mean scores from pre-test to post-test are statistically significant. The Pearson correlation coefficients vary, suggesting that the relationship between pre-test and post-test scores is not equally consistent across categories.</t>
  </si>
  <si>
    <t>These results suggest that whatever intervention or teaching methods were applied between the pre-test and post-test may have had a positive effect on the students' essay writing abilities across all measured categories. The significant p-values across all tests strongly suggest that these improvements were not due to random chance.</t>
  </si>
  <si>
    <t>Paired T-Test for Essay Total Scores</t>
  </si>
  <si>
    <t>Mean:</t>
  </si>
  <si>
    <t>Variable 1 has a mean score of approximately 4.74.</t>
  </si>
  <si>
    <t>Variable 2 has a mean score of approximately 6.85.</t>
  </si>
  <si>
    <t>Variance:</t>
  </si>
  <si>
    <t>Variable 1 has a variance of approximately 1.59.</t>
  </si>
  <si>
    <t>Variable 2 has a lower variance of approximately 0.84.</t>
  </si>
  <si>
    <t>Observations:</t>
  </si>
  <si>
    <t>There are 22 observations for each variable, indicating 22 pairs of matched data points.</t>
  </si>
  <si>
    <t>The Pearson correlation coefficient is approximately 0.494, suggesting a moderate positive correlation between the paired scores.</t>
  </si>
  <si>
    <t>Estimate of the Difference Between Means:</t>
  </si>
  <si>
    <t>The estimate is listed as 0, which seems to be an error or a placeholder since the means are different.</t>
  </si>
  <si>
    <t>Degrees of Freedom:</t>
  </si>
  <si>
    <t>The degrees of freedom for the test is 21, which is correct for a paired t-test with 22 pairs (n - 1).</t>
  </si>
  <si>
    <t>T-statistic:</t>
  </si>
  <si>
    <t>The T-statistic is approximately -8.698, which is quite large in magnitude, indicating a significant difference between the two means.</t>
  </si>
  <si>
    <t>One-tailed P-value:</t>
  </si>
  <si>
    <t>The one-tailed p-value is approximately 1.05e-08, which is significantly less than the common alpha levels of 0.05 or 0.01.</t>
  </si>
  <si>
    <t>Critical Region for One-tailed T-test:</t>
  </si>
  <si>
    <t>The critical value for a one-tailed test at a common significance level is approximately 1.721. The T-statistic falls well beyond this critical value in the negative direction.</t>
  </si>
  <si>
    <t>Two-tailed P-value:</t>
  </si>
  <si>
    <t>The two-tailed p-value is approximately 2.10e-08, again much lower than the common alpha levels.</t>
  </si>
  <si>
    <t>Critical Region for Two-tailed T-test:</t>
  </si>
  <si>
    <t>The critical value for a two-tailed test at a common significance level is approximately 2.080. The absolute value of the T-statistic exceeds this critical value.</t>
  </si>
  <si>
    <t>Given these results, there is very strong statistical evidence to reject the null hypothesis that there is no difference between the means of Variable 1 and Variable 2. Both the one-tailed and two-tailed p-values are extremely small, and the T-statistic is well beyond the critical values, which indicates a statistically significant difference in the essay total scores between the two variables.</t>
  </si>
  <si>
    <t>Interpretation total scores</t>
  </si>
  <si>
    <t>Mean (Gemiddelde):</t>
  </si>
  <si>
    <t>Variable 1 has a mean of 4.27.</t>
  </si>
  <si>
    <t>Variable 2 has a higher mean of 4.58.</t>
  </si>
  <si>
    <t>Variance (Variantie):</t>
  </si>
  <si>
    <t>Variable 1 has a variance of 1.34.</t>
  </si>
  <si>
    <t>Variable 2 has a higher variance of 2.58, suggesting more variability in the scores.</t>
  </si>
  <si>
    <t>Observations (Waarnemingen):</t>
  </si>
  <si>
    <t>Both variables have 12 observations, which is appropriate for a paired t-test since the number of observations must be the same for both groups.</t>
  </si>
  <si>
    <t>Pearson Correlation (Pearson-correlatie):</t>
  </si>
  <si>
    <t>The correlation coefficient is 0.55, indicating a moderate positive correlation between the scores of Variable 1 and Variable 2.</t>
  </si>
  <si>
    <t>Estimate of Difference Between Means (Schatting van verschil tussen gemiddelden):</t>
  </si>
  <si>
    <t>It's indicated as 0.00, but this should typically show the difference between the means of the two variables. Given the means provided, the difference should be 4.58 - 4.27 = 0.31.</t>
  </si>
  <si>
    <t>Degrees of Freedom (Vrijheidsgraden):</t>
  </si>
  <si>
    <t>There are 11 degrees of freedom, which is consistent with a paired t-test (n - 1; where n is the number of pairs).</t>
  </si>
  <si>
    <t>T-Statistic (T- statistische gegevens):</t>
  </si>
  <si>
    <t>The t-statistic is -0.79, indicating the direction and magnitude of the difference between means in terms of standard error. A negative sign indicates that Variable 1 has a lower mean score than Variable 2.</t>
  </si>
  <si>
    <t>One-tailed P-value (P(T&lt;=t) eenzijdig):</t>
  </si>
  <si>
    <t>The one-tailed p-value is 0.223370798, which means there is a 22.34% chance of finding a test statistic as extreme as -0.79 if the null hypothesis (no difference between means) is true.</t>
  </si>
  <si>
    <t>Critical Region for One-tailed T-test (Kritiek gebied van T-toets: eenzijdig):</t>
  </si>
  <si>
    <t>The critical value for a one-tailed t-test at a typical significance level (e.g., 0.05) is 1.795884819. Since the t-statistic (-0.79) is not more extreme than this, we do not reject the null hypothesis for a one-tailed test.</t>
  </si>
  <si>
    <t>Two-tailed P-value (P(T&lt;=t) tweezijdig):</t>
  </si>
  <si>
    <t>The two-tailed p-value is 0.446741597, which is double the one-tailed p-value because it considers both directions of the distribution. This value suggests that there is a 44.67% chance of finding a test statistic as extreme as -0.79 (in both directions) if the null hypothesis is true.</t>
  </si>
  <si>
    <t>Critical Region for Two-tailed T-test (Kritiek gebied van T-toets: tweezijdig):</t>
  </si>
  <si>
    <t>The critical value for a two-tailed t-test at a typical significance level (e.g., 0.05) is 2.20098516. Since the absolute value of the t-statistic (0.79) is not more extreme than this, we do not reject the null hypothesis for a two-tailed test.</t>
  </si>
  <si>
    <t>Those who were absent or missed a pre-test or post-test were left out</t>
  </si>
  <si>
    <t>Adjust the decimal points?</t>
  </si>
  <si>
    <t>Paired T-Test Experimental Group 2</t>
  </si>
  <si>
    <t>Variable 1</t>
  </si>
  <si>
    <t>Variable 2</t>
  </si>
  <si>
    <t>Pearson Correlation</t>
  </si>
  <si>
    <t>Hypothesized Mean Difference</t>
  </si>
  <si>
    <t>df</t>
  </si>
  <si>
    <t>t Stat</t>
  </si>
  <si>
    <t>P(T&lt;=t) one-tail</t>
  </si>
  <si>
    <t>t Critical one-tail</t>
  </si>
  <si>
    <t>P(T&lt;=t) two-tail</t>
  </si>
  <si>
    <t>t Critical two-tail</t>
  </si>
  <si>
    <t>Interpretation:</t>
  </si>
  <si>
    <t>The provided paired T-test results compare the pre-test (Variable 1) and post-test (Variable 2) scores for an experimental group of students who received feedback training. There are five categories assessed: Essay Content, Organization, Language Use, Mechanics, and Total Scores. Here's an in-depth interpretation for each:</t>
  </si>
  <si>
    <t>In conclusion, the feedback training had a positive impact on all assessed essay score categories. The statistical significance is particularly strong for Organization, Language Use, and Total Scores, which suggests that the feedback training was most effective in these areas. The weaker Pearson Correlation for Content scores could suggest that other factors may have influenced the results in this area, or there may be less consistency in how content improvements manifest in scores.</t>
  </si>
  <si>
    <t>Adjusting decimal points to two places may make the report easier to read and interpret without affecting the statistical analysis.</t>
  </si>
  <si>
    <r>
      <t>Essay Content Scores</t>
    </r>
    <r>
      <rPr>
        <sz val="11"/>
        <color rgb="FF0D0D0D"/>
        <rFont val="Segoe UI"/>
        <family val="2"/>
      </rPr>
      <t>:</t>
    </r>
  </si>
  <si>
    <r>
      <t>Mean scores</t>
    </r>
    <r>
      <rPr>
        <sz val="11"/>
        <color rgb="FF0D0D0D"/>
        <rFont val="Segoe UI"/>
        <family val="2"/>
      </rPr>
      <t xml:space="preserve"> increased from 2.29 to 2.86 after the training.</t>
    </r>
  </si>
  <si>
    <r>
      <t>Variance</t>
    </r>
    <r>
      <rPr>
        <sz val="11"/>
        <color rgb="FF0D0D0D"/>
        <rFont val="Segoe UI"/>
        <family val="2"/>
      </rPr>
      <t xml:space="preserve"> decreased, indicating more consistent scores post-training.</t>
    </r>
  </si>
  <si>
    <r>
      <t>t-Stat</t>
    </r>
    <r>
      <rPr>
        <sz val="11"/>
        <color rgb="FF0D0D0D"/>
        <rFont val="Segoe UI"/>
        <family val="2"/>
      </rPr>
      <t xml:space="preserve"> of -1.92 indicates a decrease in content scores, but the p-value (0.103 for two-tail) is greater than 0.05, suggesting the difference is not statistically significant at a 95% confidence level.</t>
    </r>
  </si>
  <si>
    <r>
      <t>Pearson Correlation</t>
    </r>
    <r>
      <rPr>
        <sz val="11"/>
        <color rgb="FF0D0D0D"/>
        <rFont val="Segoe UI"/>
        <family val="2"/>
      </rPr>
      <t xml:space="preserve"> is low (0.167), suggesting a weak linear relationship between pre and post-scores.</t>
    </r>
  </si>
  <si>
    <r>
      <t>Essay Organization Scores</t>
    </r>
    <r>
      <rPr>
        <sz val="11"/>
        <color rgb="FF0D0D0D"/>
        <rFont val="Segoe UI"/>
        <family val="2"/>
      </rPr>
      <t>:</t>
    </r>
  </si>
  <si>
    <r>
      <t>Mean scores</t>
    </r>
    <r>
      <rPr>
        <sz val="11"/>
        <color rgb="FF0D0D0D"/>
        <rFont val="Segoe UI"/>
        <family val="2"/>
      </rPr>
      <t xml:space="preserve"> increased significantly from 1.71 to 3.00.</t>
    </r>
  </si>
  <si>
    <r>
      <t>t-Stat</t>
    </r>
    <r>
      <rPr>
        <sz val="11"/>
        <color rgb="FF0D0D0D"/>
        <rFont val="Segoe UI"/>
        <family val="2"/>
      </rPr>
      <t xml:space="preserve"> is -6.97, and the p-value (0.000433 for two-tail) is much less than 0.05, indicating a highly statistically significant improvement in organization scores post-training.</t>
    </r>
  </si>
  <si>
    <r>
      <t>Pearson Correlation</t>
    </r>
    <r>
      <rPr>
        <sz val="11"/>
        <color rgb="FF0D0D0D"/>
        <rFont val="Segoe UI"/>
        <family val="2"/>
      </rPr>
      <t xml:space="preserve"> is moderate (0.592), showing a fair linear relationship between pre and post-scores.</t>
    </r>
  </si>
  <si>
    <r>
      <t>Essay Language Use Scores</t>
    </r>
    <r>
      <rPr>
        <sz val="11"/>
        <color rgb="FF0D0D0D"/>
        <rFont val="Segoe UI"/>
        <family val="2"/>
      </rPr>
      <t>:</t>
    </r>
  </si>
  <si>
    <r>
      <t>Mean scores</t>
    </r>
    <r>
      <rPr>
        <sz val="11"/>
        <color rgb="FF0D0D0D"/>
        <rFont val="Segoe UI"/>
        <family val="2"/>
      </rPr>
      <t xml:space="preserve"> increased from 1.43 to 2.29.</t>
    </r>
  </si>
  <si>
    <r>
      <t>t-Stat</t>
    </r>
    <r>
      <rPr>
        <sz val="11"/>
        <color rgb="FF0D0D0D"/>
        <rFont val="Segoe UI"/>
        <family val="2"/>
      </rPr>
      <t xml:space="preserve"> of -6 and a very low p-value (0.000964 for two-tail) suggest a statistically significant improvement in language use scores.</t>
    </r>
  </si>
  <si>
    <r>
      <t>Pearson Correlation</t>
    </r>
    <r>
      <rPr>
        <sz val="11"/>
        <color rgb="FF0D0D0D"/>
        <rFont val="Segoe UI"/>
        <family val="2"/>
      </rPr>
      <t xml:space="preserve"> is relatively high (0.730), indicating a strong linear relationship between pre and post-scores.</t>
    </r>
  </si>
  <si>
    <r>
      <t>Essay Mechanics Scores</t>
    </r>
    <r>
      <rPr>
        <sz val="11"/>
        <color rgb="FF0D0D0D"/>
        <rFont val="Segoe UI"/>
        <family val="2"/>
      </rPr>
      <t>:</t>
    </r>
  </si>
  <si>
    <r>
      <t>Mean scores</t>
    </r>
    <r>
      <rPr>
        <sz val="11"/>
        <color rgb="FF0D0D0D"/>
        <rFont val="Segoe UI"/>
        <family val="2"/>
      </rPr>
      <t xml:space="preserve"> improved from 1.43 to 2.43.</t>
    </r>
  </si>
  <si>
    <r>
      <t>t-Stat</t>
    </r>
    <r>
      <rPr>
        <sz val="11"/>
        <color rgb="FF0D0D0D"/>
        <rFont val="Segoe UI"/>
        <family val="2"/>
      </rPr>
      <t xml:space="preserve"> of -4.58 and a p-value (0.00376 for two-tail) below 0.05 indicate a statistically significant increase in mechanics scores post-training.</t>
    </r>
  </si>
  <si>
    <r>
      <t>Pearson Correlation</t>
    </r>
    <r>
      <rPr>
        <sz val="11"/>
        <color rgb="FF0D0D0D"/>
        <rFont val="Segoe UI"/>
        <family val="2"/>
      </rPr>
      <t xml:space="preserve"> is moderate (0.417), suggesting a moderate linear relationship between the two sets of scores.</t>
    </r>
  </si>
  <si>
    <r>
      <t>Essay Total Scores</t>
    </r>
    <r>
      <rPr>
        <sz val="11"/>
        <color rgb="FF0D0D0D"/>
        <rFont val="Segoe UI"/>
        <family val="2"/>
      </rPr>
      <t>:</t>
    </r>
  </si>
  <si>
    <r>
      <t>Mean scores</t>
    </r>
    <r>
      <rPr>
        <sz val="11"/>
        <color rgb="FF0D0D0D"/>
        <rFont val="Segoe UI"/>
        <family val="2"/>
      </rPr>
      <t xml:space="preserve"> increased significantly from 4.29 to 6.61.</t>
    </r>
  </si>
  <si>
    <r>
      <t>t-Stat</t>
    </r>
    <r>
      <rPr>
        <sz val="11"/>
        <color rgb="FF0D0D0D"/>
        <rFont val="Segoe UI"/>
        <family val="2"/>
      </rPr>
      <t xml:space="preserve"> of -6.13 and a very low p-value (0.000863 for two-tail) indicate a highly statistically significant improvement in total essay scores.</t>
    </r>
  </si>
  <si>
    <r>
      <t>Pearson Correlation</t>
    </r>
    <r>
      <rPr>
        <sz val="11"/>
        <color rgb="FF0D0D0D"/>
        <rFont val="Segoe UI"/>
        <family val="2"/>
      </rPr>
      <t xml:space="preserve"> is moderate to high (0.661), indicating a good linear relationship between pre and post-scores.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</si>
</sst>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b/>
      <sz val="11"/>
      <color theme="1"/>
      <name val="Aptos Narrow"/>
      <family val="2"/>
      <scheme val="minor"/>
    </font>
    <font>
      <sz val="12"/>
      <color rgb="FF374151"/>
      <name val="Segoe UI"/>
      <family val="2"/>
    </font>
    <font>
      <sz val="8"/>
      <name val="Aptos Narrow"/>
      <family val="2"/>
      <scheme val="minor"/>
    </font>
    <font>
      <b/>
      <u/>
      <sz val="11"/>
      <color theme="1"/>
      <name val="Aptos Narrow"/>
      <family val="2"/>
      <scheme val="minor"/>
    </font>
    <font>
      <sz val="11"/>
      <color rgb="FFFF0000"/>
      <name val="Aptos Narrow"/>
      <family val="2"/>
      <scheme val="minor"/>
    </font>
    <font>
      <i/>
      <sz val="11"/>
      <color theme="1"/>
      <name val="Aptos Narrow"/>
      <family val="2"/>
      <scheme val="minor"/>
    </font>
    <font>
      <sz val="12"/>
      <color theme="1"/>
      <name val="Segoe UI"/>
      <family val="2"/>
    </font>
    <font>
      <sz val="12"/>
      <color rgb="FF374151"/>
      <name val="Segoe UI"/>
      <family val="2"/>
    </font>
    <font>
      <sz val="13.75"/>
      <color theme="1"/>
      <name val="Segoe UI"/>
      <family val="2"/>
    </font>
    <font>
      <b/>
      <sz val="16"/>
      <color theme="1"/>
      <name val="Aptos Narrow"/>
      <family val="2"/>
      <scheme val="minor"/>
    </font>
    <font>
      <sz val="11"/>
      <color rgb="FF0D0D0D"/>
      <name val="Segoe UI"/>
      <family val="2"/>
    </font>
    <font>
      <sz val="11"/>
      <color rgb="FF0D0D0D"/>
      <name val="Segoe UI"/>
      <family val="2"/>
    </font>
  </fonts>
  <fills count="4">
    <fill>
      <patternFill patternType="none"/>
    </fill>
    <fill>
      <patternFill patternType="gray125"/>
    </fill>
    <fill>
      <patternFill patternType="solid">
        <fgColor rgb="FFDEDEDE"/>
        <bgColor rgb="FF000000"/>
      </patternFill>
    </fill>
    <fill>
      <patternFill patternType="solid">
        <fgColor theme="0" tint="-0.14999847407452621"/>
        <bgColor indexed="64"/>
      </patternFill>
    </fill>
  </fills>
  <borders count="6">
    <border>
      <left/>
      <right/>
      <top/>
      <bottom/>
      <diagonal/>
    </border>
    <border>
      <left/>
      <right style="thick">
        <color rgb="FF000000"/>
      </right>
      <top style="thin">
        <color rgb="FF000000"/>
      </top>
      <bottom/>
      <diagonal/>
    </border>
    <border>
      <left/>
      <right/>
      <top style="thin">
        <color rgb="FF000000"/>
      </top>
      <bottom/>
      <diagonal/>
    </border>
    <border>
      <left/>
      <right style="thick">
        <color rgb="FF000000"/>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34">
    <xf numFmtId="0" fontId="0" fillId="0" borderId="0" xfId="0"/>
    <xf numFmtId="0" fontId="0" fillId="0" borderId="1" xfId="0" applyBorder="1"/>
    <xf numFmtId="164" fontId="0" fillId="0" borderId="0" xfId="0" applyNumberFormat="1"/>
    <xf numFmtId="0" fontId="1" fillId="0" borderId="0" xfId="0" applyFont="1"/>
    <xf numFmtId="0" fontId="1" fillId="0" borderId="0" xfId="0" applyFont="1" applyAlignment="1">
      <alignment horizontal="center"/>
    </xf>
    <xf numFmtId="0" fontId="2" fillId="0" borderId="0" xfId="0" applyFont="1" applyAlignment="1">
      <alignment horizontal="left" vertical="center" indent="1"/>
    </xf>
    <xf numFmtId="0" fontId="0" fillId="0" borderId="2" xfId="0" applyBorder="1"/>
    <xf numFmtId="0" fontId="0" fillId="2" borderId="0" xfId="0" applyFill="1"/>
    <xf numFmtId="0" fontId="4" fillId="0" borderId="0" xfId="0" applyFont="1"/>
    <xf numFmtId="0" fontId="1" fillId="0" borderId="3" xfId="0" applyFont="1" applyBorder="1"/>
    <xf numFmtId="2" fontId="0" fillId="0" borderId="0" xfId="0" applyNumberFormat="1"/>
    <xf numFmtId="164" fontId="0" fillId="3" borderId="0" xfId="0" applyNumberFormat="1" applyFill="1"/>
    <xf numFmtId="2" fontId="0" fillId="2" borderId="0" xfId="0" applyNumberFormat="1" applyFill="1"/>
    <xf numFmtId="2" fontId="0" fillId="3" borderId="0" xfId="0" applyNumberFormat="1" applyFill="1"/>
    <xf numFmtId="0" fontId="0" fillId="0" borderId="4" xfId="0" applyBorder="1"/>
    <xf numFmtId="0" fontId="6" fillId="0" borderId="5" xfId="0" applyFont="1" applyBorder="1" applyAlignment="1">
      <alignment horizontal="center"/>
    </xf>
    <xf numFmtId="0" fontId="7" fillId="0" borderId="0" xfId="0" applyFont="1"/>
    <xf numFmtId="0" fontId="0" fillId="0" borderId="0" xfId="0" applyAlignment="1">
      <alignment horizontal="left" vertical="center" indent="1"/>
    </xf>
    <xf numFmtId="0" fontId="2" fillId="0" borderId="0" xfId="0" applyFont="1" applyAlignment="1">
      <alignment vertical="center"/>
    </xf>
    <xf numFmtId="0" fontId="8" fillId="0" borderId="0" xfId="0" applyFont="1" applyAlignment="1">
      <alignment horizontal="left" vertical="center" indent="1"/>
    </xf>
    <xf numFmtId="0" fontId="2" fillId="0" borderId="0" xfId="0" applyFont="1" applyAlignment="1">
      <alignment horizontal="left" vertical="center" indent="2"/>
    </xf>
    <xf numFmtId="0" fontId="9" fillId="0" borderId="0" xfId="0" applyFont="1" applyAlignment="1">
      <alignment vertical="center"/>
    </xf>
    <xf numFmtId="0" fontId="10" fillId="0" borderId="0" xfId="0" applyFont="1"/>
    <xf numFmtId="0" fontId="0" fillId="3" borderId="0" xfId="0" applyFill="1"/>
    <xf numFmtId="0" fontId="5" fillId="0" borderId="0" xfId="0" applyFont="1"/>
    <xf numFmtId="0" fontId="0" fillId="0" borderId="0" xfId="0" applyFill="1" applyBorder="1" applyAlignment="1"/>
    <xf numFmtId="0" fontId="0" fillId="0" borderId="4" xfId="0" applyFill="1" applyBorder="1" applyAlignment="1"/>
    <xf numFmtId="0" fontId="6" fillId="0" borderId="5" xfId="0" applyFont="1" applyFill="1" applyBorder="1" applyAlignment="1">
      <alignment horizontal="center"/>
    </xf>
    <xf numFmtId="0" fontId="11" fillId="0" borderId="0" xfId="0" applyFont="1" applyAlignment="1">
      <alignment vertical="center"/>
    </xf>
    <xf numFmtId="0" fontId="0" fillId="0" borderId="0" xfId="0" applyFont="1" applyAlignment="1">
      <alignment horizontal="left" vertical="center" indent="1"/>
    </xf>
    <xf numFmtId="0" fontId="12"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indent="2"/>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 dockstate="right" visibility="0" width="350"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38C313D9-037C-489E-A9B5-E52102FAEFC5}">
  <we:reference id="wa200002503" version="1.0.0.0" store="nl-NL" storeType="OMEX"/>
  <we:alternateReferences>
    <we:reference id="wa200002503" version="1.0.0.0" store="WA200002503"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0BF7CAFA-695D-492F-A83E-AE6983EC2FBD}">
  <we:reference id="wa200005669" version="2.0.0.0" store="nl-NL" storeType="OMEX"/>
  <we:alternateReferences>
    <we:reference id="WA200005669" version="2.0.0.0" store="WA200005669"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BAFA-BB99-4777-A8F8-4AC6613B92EB}">
  <dimension ref="A4:O40"/>
  <sheetViews>
    <sheetView topLeftCell="A19" workbookViewId="0">
      <selection activeCell="G15" sqref="G15"/>
    </sheetView>
  </sheetViews>
  <sheetFormatPr defaultRowHeight="14.5" x14ac:dyDescent="0.35"/>
  <cols>
    <col min="1" max="1" width="20.7265625" customWidth="1"/>
    <col min="2" max="2" width="22.7265625" hidden="1" customWidth="1"/>
    <col min="3" max="3" width="49.7265625" bestFit="1" customWidth="1"/>
    <col min="4" max="4" width="15" customWidth="1"/>
    <col min="5" max="5" width="14.453125" customWidth="1"/>
    <col min="6" max="6" width="15.26953125" customWidth="1"/>
    <col min="7" max="7" width="20.81640625" customWidth="1"/>
    <col min="8" max="8" width="0" hidden="1" customWidth="1"/>
    <col min="10" max="10" width="22.453125" customWidth="1"/>
    <col min="11" max="11" width="18.81640625" customWidth="1"/>
    <col min="12" max="12" width="26.1796875" customWidth="1"/>
    <col min="13" max="13" width="22.81640625" customWidth="1"/>
    <col min="14" max="14" width="0" hidden="1" customWidth="1"/>
  </cols>
  <sheetData>
    <row r="4" spans="1:15" x14ac:dyDescent="0.35">
      <c r="A4" s="3" t="s">
        <v>54</v>
      </c>
      <c r="D4" s="3"/>
      <c r="E4" s="3"/>
      <c r="F4" s="3"/>
      <c r="G4" s="3"/>
      <c r="H4" s="8"/>
      <c r="I4" s="8"/>
    </row>
    <row r="5" spans="1:15" x14ac:dyDescent="0.35">
      <c r="H5" t="s">
        <v>77</v>
      </c>
      <c r="I5" t="s">
        <v>78</v>
      </c>
      <c r="N5" t="s">
        <v>77</v>
      </c>
      <c r="O5" t="s">
        <v>78</v>
      </c>
    </row>
    <row r="6" spans="1:15" x14ac:dyDescent="0.35">
      <c r="B6" s="7"/>
      <c r="C6" s="7"/>
      <c r="D6" s="7" t="s">
        <v>69</v>
      </c>
      <c r="E6" s="7" t="s">
        <v>70</v>
      </c>
      <c r="F6" s="7" t="s">
        <v>71</v>
      </c>
      <c r="G6" s="7" t="s">
        <v>72</v>
      </c>
      <c r="H6" s="3">
        <v>16</v>
      </c>
      <c r="I6" s="3">
        <v>10</v>
      </c>
      <c r="J6" s="7" t="s">
        <v>73</v>
      </c>
      <c r="K6" s="7" t="s">
        <v>74</v>
      </c>
      <c r="L6" s="7" t="s">
        <v>75</v>
      </c>
      <c r="M6" s="7" t="s">
        <v>76</v>
      </c>
      <c r="N6" s="3">
        <v>16</v>
      </c>
      <c r="O6" s="3">
        <v>10</v>
      </c>
    </row>
    <row r="7" spans="1:15" x14ac:dyDescent="0.35">
      <c r="B7" t="s">
        <v>32</v>
      </c>
      <c r="C7" t="s">
        <v>7</v>
      </c>
      <c r="D7">
        <v>3</v>
      </c>
      <c r="E7">
        <v>2</v>
      </c>
      <c r="F7">
        <v>2</v>
      </c>
      <c r="G7">
        <v>2</v>
      </c>
      <c r="H7">
        <f>SUM(D7:G7)</f>
        <v>9</v>
      </c>
      <c r="I7" s="2">
        <f>(H7/16)*10</f>
        <v>5.625</v>
      </c>
      <c r="J7" s="23">
        <v>3</v>
      </c>
      <c r="K7" s="23">
        <v>3</v>
      </c>
      <c r="L7" s="23">
        <v>3</v>
      </c>
      <c r="M7" s="23">
        <v>2</v>
      </c>
      <c r="N7">
        <f>SUM(J7:M7)</f>
        <v>11</v>
      </c>
      <c r="O7" s="2">
        <f>(N7/16)*10</f>
        <v>6.875</v>
      </c>
    </row>
    <row r="8" spans="1:15" x14ac:dyDescent="0.35">
      <c r="B8" t="s">
        <v>33</v>
      </c>
      <c r="C8" t="s">
        <v>8</v>
      </c>
      <c r="D8">
        <v>3</v>
      </c>
      <c r="E8">
        <v>2</v>
      </c>
      <c r="F8">
        <v>2</v>
      </c>
      <c r="G8">
        <v>2</v>
      </c>
      <c r="H8">
        <f t="shared" ref="H8:H28" si="0">SUM(D8:G8)</f>
        <v>9</v>
      </c>
      <c r="I8" s="2">
        <f t="shared" ref="I8:I28" si="1">(H8/16)*10</f>
        <v>5.625</v>
      </c>
      <c r="J8" s="23">
        <v>3</v>
      </c>
      <c r="K8" s="23">
        <v>3</v>
      </c>
      <c r="L8" s="23">
        <v>3</v>
      </c>
      <c r="M8" s="23">
        <v>2</v>
      </c>
      <c r="N8">
        <f t="shared" ref="N8:N28" si="2">SUM(J8:M8)</f>
        <v>11</v>
      </c>
      <c r="O8" s="2">
        <f t="shared" ref="O8:O28" si="3">(N8/16)*10</f>
        <v>6.875</v>
      </c>
    </row>
    <row r="9" spans="1:15" x14ac:dyDescent="0.35">
      <c r="B9" t="s">
        <v>34</v>
      </c>
      <c r="C9" t="s">
        <v>9</v>
      </c>
      <c r="D9">
        <v>2</v>
      </c>
      <c r="E9">
        <v>1</v>
      </c>
      <c r="F9">
        <v>2</v>
      </c>
      <c r="G9">
        <v>1</v>
      </c>
      <c r="H9">
        <f t="shared" si="0"/>
        <v>6</v>
      </c>
      <c r="I9" s="2">
        <f t="shared" si="1"/>
        <v>3.75</v>
      </c>
      <c r="J9" s="23">
        <v>3</v>
      </c>
      <c r="K9" s="23">
        <v>3</v>
      </c>
      <c r="L9" s="23">
        <v>2</v>
      </c>
      <c r="M9" s="23">
        <v>2</v>
      </c>
      <c r="N9">
        <f t="shared" si="2"/>
        <v>10</v>
      </c>
      <c r="O9" s="2">
        <f t="shared" si="3"/>
        <v>6.25</v>
      </c>
    </row>
    <row r="10" spans="1:15" x14ac:dyDescent="0.35">
      <c r="B10" t="s">
        <v>35</v>
      </c>
      <c r="C10" t="s">
        <v>10</v>
      </c>
      <c r="D10">
        <v>3</v>
      </c>
      <c r="E10">
        <v>3</v>
      </c>
      <c r="F10">
        <v>3</v>
      </c>
      <c r="G10">
        <v>3</v>
      </c>
      <c r="H10">
        <f t="shared" si="0"/>
        <v>12</v>
      </c>
      <c r="I10" s="2">
        <f t="shared" si="1"/>
        <v>7.5</v>
      </c>
      <c r="J10" s="23">
        <v>3</v>
      </c>
      <c r="K10" s="23">
        <v>4</v>
      </c>
      <c r="L10" s="23">
        <v>3</v>
      </c>
      <c r="M10" s="23">
        <v>3</v>
      </c>
      <c r="N10">
        <f t="shared" si="2"/>
        <v>13</v>
      </c>
      <c r="O10" s="2">
        <f t="shared" si="3"/>
        <v>8.125</v>
      </c>
    </row>
    <row r="11" spans="1:15" x14ac:dyDescent="0.35">
      <c r="B11" t="s">
        <v>36</v>
      </c>
      <c r="C11" t="s">
        <v>11</v>
      </c>
      <c r="D11">
        <v>2</v>
      </c>
      <c r="E11">
        <v>1</v>
      </c>
      <c r="F11">
        <v>1</v>
      </c>
      <c r="G11">
        <v>1</v>
      </c>
      <c r="H11">
        <f t="shared" si="0"/>
        <v>5</v>
      </c>
      <c r="I11" s="2">
        <f t="shared" si="1"/>
        <v>3.125</v>
      </c>
      <c r="J11" s="23">
        <v>3</v>
      </c>
      <c r="K11" s="23">
        <v>3</v>
      </c>
      <c r="L11" s="23">
        <v>2</v>
      </c>
      <c r="M11" s="23">
        <v>2</v>
      </c>
      <c r="N11">
        <f t="shared" si="2"/>
        <v>10</v>
      </c>
      <c r="O11" s="2">
        <f t="shared" si="3"/>
        <v>6.25</v>
      </c>
    </row>
    <row r="12" spans="1:15" x14ac:dyDescent="0.35">
      <c r="B12" t="s">
        <v>37</v>
      </c>
      <c r="C12" t="s">
        <v>13</v>
      </c>
      <c r="D12">
        <v>2</v>
      </c>
      <c r="E12">
        <v>1</v>
      </c>
      <c r="F12">
        <v>1</v>
      </c>
      <c r="G12">
        <v>1</v>
      </c>
      <c r="H12">
        <f t="shared" si="0"/>
        <v>5</v>
      </c>
      <c r="I12" s="2">
        <f t="shared" si="1"/>
        <v>3.125</v>
      </c>
      <c r="J12" s="23">
        <v>2</v>
      </c>
      <c r="K12" s="23">
        <v>2</v>
      </c>
      <c r="L12" s="23">
        <v>2</v>
      </c>
      <c r="M12" s="23">
        <v>1</v>
      </c>
      <c r="N12">
        <f t="shared" si="2"/>
        <v>7</v>
      </c>
      <c r="O12" s="2">
        <f t="shared" si="3"/>
        <v>4.375</v>
      </c>
    </row>
    <row r="13" spans="1:15" x14ac:dyDescent="0.35">
      <c r="B13" t="s">
        <v>38</v>
      </c>
      <c r="C13" t="s">
        <v>14</v>
      </c>
      <c r="D13">
        <v>2</v>
      </c>
      <c r="E13">
        <v>2</v>
      </c>
      <c r="F13">
        <v>2</v>
      </c>
      <c r="G13">
        <v>2</v>
      </c>
      <c r="H13">
        <f t="shared" si="0"/>
        <v>8</v>
      </c>
      <c r="I13" s="2">
        <f t="shared" si="1"/>
        <v>5</v>
      </c>
      <c r="J13" s="23">
        <v>3</v>
      </c>
      <c r="K13" s="23">
        <v>3</v>
      </c>
      <c r="L13" s="23">
        <v>3</v>
      </c>
      <c r="M13" s="23">
        <v>2</v>
      </c>
      <c r="N13">
        <f t="shared" si="2"/>
        <v>11</v>
      </c>
      <c r="O13" s="2">
        <f t="shared" si="3"/>
        <v>6.875</v>
      </c>
    </row>
    <row r="14" spans="1:15" x14ac:dyDescent="0.35">
      <c r="B14" t="s">
        <v>39</v>
      </c>
      <c r="C14" t="s">
        <v>15</v>
      </c>
      <c r="D14">
        <v>3</v>
      </c>
      <c r="E14">
        <v>2</v>
      </c>
      <c r="F14">
        <v>2</v>
      </c>
      <c r="G14">
        <v>2</v>
      </c>
      <c r="H14">
        <f t="shared" si="0"/>
        <v>9</v>
      </c>
      <c r="I14" s="2">
        <f t="shared" si="1"/>
        <v>5.625</v>
      </c>
      <c r="J14" s="23">
        <v>3</v>
      </c>
      <c r="K14" s="23">
        <v>3</v>
      </c>
      <c r="L14" s="23">
        <v>3</v>
      </c>
      <c r="M14" s="23">
        <v>2</v>
      </c>
      <c r="N14">
        <f t="shared" si="2"/>
        <v>11</v>
      </c>
      <c r="O14" s="2">
        <f t="shared" si="3"/>
        <v>6.875</v>
      </c>
    </row>
    <row r="15" spans="1:15" x14ac:dyDescent="0.35">
      <c r="B15" t="s">
        <v>40</v>
      </c>
      <c r="C15" t="s">
        <v>16</v>
      </c>
      <c r="D15">
        <v>3</v>
      </c>
      <c r="E15">
        <v>2</v>
      </c>
      <c r="F15">
        <v>2</v>
      </c>
      <c r="G15">
        <v>2</v>
      </c>
      <c r="H15">
        <f t="shared" si="0"/>
        <v>9</v>
      </c>
      <c r="I15" s="2">
        <f t="shared" si="1"/>
        <v>5.625</v>
      </c>
      <c r="J15" s="23">
        <v>3</v>
      </c>
      <c r="K15" s="23">
        <v>3</v>
      </c>
      <c r="L15" s="23">
        <v>3</v>
      </c>
      <c r="M15" s="23">
        <v>3</v>
      </c>
      <c r="N15">
        <f t="shared" si="2"/>
        <v>12</v>
      </c>
      <c r="O15" s="2">
        <f t="shared" si="3"/>
        <v>7.5</v>
      </c>
    </row>
    <row r="16" spans="1:15" x14ac:dyDescent="0.35">
      <c r="B16" t="s">
        <v>41</v>
      </c>
      <c r="C16" t="s">
        <v>18</v>
      </c>
      <c r="D16">
        <v>3</v>
      </c>
      <c r="E16">
        <v>2</v>
      </c>
      <c r="F16">
        <v>2</v>
      </c>
      <c r="G16">
        <v>2</v>
      </c>
      <c r="H16">
        <f t="shared" si="0"/>
        <v>9</v>
      </c>
      <c r="I16" s="2">
        <f t="shared" si="1"/>
        <v>5.625</v>
      </c>
      <c r="J16" s="23">
        <v>3</v>
      </c>
      <c r="K16" s="23">
        <v>3</v>
      </c>
      <c r="L16" s="23">
        <v>3</v>
      </c>
      <c r="M16" s="23">
        <v>2</v>
      </c>
      <c r="N16">
        <f t="shared" si="2"/>
        <v>11</v>
      </c>
      <c r="O16" s="2">
        <f t="shared" si="3"/>
        <v>6.875</v>
      </c>
    </row>
    <row r="17" spans="1:15" x14ac:dyDescent="0.35">
      <c r="B17" t="s">
        <v>42</v>
      </c>
      <c r="C17" t="s">
        <v>19</v>
      </c>
      <c r="D17">
        <v>3</v>
      </c>
      <c r="E17">
        <v>2</v>
      </c>
      <c r="F17">
        <v>2</v>
      </c>
      <c r="G17">
        <v>2</v>
      </c>
      <c r="H17">
        <f t="shared" si="0"/>
        <v>9</v>
      </c>
      <c r="I17" s="2">
        <f t="shared" si="1"/>
        <v>5.625</v>
      </c>
      <c r="J17" s="23">
        <v>3</v>
      </c>
      <c r="K17" s="23">
        <v>3</v>
      </c>
      <c r="L17" s="23">
        <v>3</v>
      </c>
      <c r="M17" s="23">
        <v>3</v>
      </c>
      <c r="N17">
        <f t="shared" si="2"/>
        <v>12</v>
      </c>
      <c r="O17" s="2">
        <f t="shared" si="3"/>
        <v>7.5</v>
      </c>
    </row>
    <row r="18" spans="1:15" x14ac:dyDescent="0.35">
      <c r="B18" t="s">
        <v>43</v>
      </c>
      <c r="C18" t="s">
        <v>20</v>
      </c>
      <c r="D18">
        <v>2</v>
      </c>
      <c r="E18">
        <v>1</v>
      </c>
      <c r="F18">
        <v>2</v>
      </c>
      <c r="G18">
        <v>1</v>
      </c>
      <c r="H18">
        <f t="shared" si="0"/>
        <v>6</v>
      </c>
      <c r="I18" s="2">
        <f t="shared" si="1"/>
        <v>3.75</v>
      </c>
      <c r="J18" s="23">
        <v>3</v>
      </c>
      <c r="K18" s="23">
        <v>3</v>
      </c>
      <c r="L18" s="23">
        <v>2</v>
      </c>
      <c r="M18" s="23">
        <v>2</v>
      </c>
      <c r="N18">
        <f t="shared" si="2"/>
        <v>10</v>
      </c>
      <c r="O18" s="2">
        <f t="shared" si="3"/>
        <v>6.25</v>
      </c>
    </row>
    <row r="19" spans="1:15" x14ac:dyDescent="0.35">
      <c r="B19" t="s">
        <v>44</v>
      </c>
      <c r="C19" t="s">
        <v>22</v>
      </c>
      <c r="D19">
        <v>3</v>
      </c>
      <c r="E19">
        <v>2</v>
      </c>
      <c r="F19">
        <v>2</v>
      </c>
      <c r="G19">
        <v>2</v>
      </c>
      <c r="H19">
        <f t="shared" si="0"/>
        <v>9</v>
      </c>
      <c r="I19" s="2">
        <f t="shared" si="1"/>
        <v>5.625</v>
      </c>
      <c r="J19" s="23">
        <v>3</v>
      </c>
      <c r="K19" s="23">
        <v>3</v>
      </c>
      <c r="L19" s="23">
        <v>2</v>
      </c>
      <c r="M19" s="23">
        <v>3</v>
      </c>
      <c r="N19">
        <f t="shared" si="2"/>
        <v>11</v>
      </c>
      <c r="O19" s="2">
        <f t="shared" si="3"/>
        <v>6.875</v>
      </c>
    </row>
    <row r="20" spans="1:15" x14ac:dyDescent="0.35">
      <c r="B20" t="s">
        <v>45</v>
      </c>
      <c r="C20" t="s">
        <v>23</v>
      </c>
      <c r="D20">
        <v>1</v>
      </c>
      <c r="E20">
        <v>2</v>
      </c>
      <c r="F20">
        <v>1</v>
      </c>
      <c r="G20">
        <v>2</v>
      </c>
      <c r="H20">
        <f t="shared" si="0"/>
        <v>6</v>
      </c>
      <c r="I20" s="2">
        <f t="shared" si="1"/>
        <v>3.75</v>
      </c>
      <c r="J20" s="23">
        <v>3</v>
      </c>
      <c r="K20" s="23">
        <v>4</v>
      </c>
      <c r="L20" s="23">
        <v>3</v>
      </c>
      <c r="M20" s="23">
        <v>3</v>
      </c>
      <c r="N20">
        <f t="shared" si="2"/>
        <v>13</v>
      </c>
      <c r="O20" s="2">
        <f t="shared" si="3"/>
        <v>8.125</v>
      </c>
    </row>
    <row r="21" spans="1:15" x14ac:dyDescent="0.35">
      <c r="B21" t="s">
        <v>46</v>
      </c>
      <c r="C21" t="s">
        <v>24</v>
      </c>
      <c r="D21">
        <v>1</v>
      </c>
      <c r="E21">
        <v>1</v>
      </c>
      <c r="F21">
        <v>1</v>
      </c>
      <c r="G21">
        <v>1</v>
      </c>
      <c r="H21">
        <f t="shared" si="0"/>
        <v>4</v>
      </c>
      <c r="I21" s="2">
        <f t="shared" si="1"/>
        <v>2.5</v>
      </c>
      <c r="J21" s="23">
        <v>2</v>
      </c>
      <c r="K21" s="23">
        <v>2</v>
      </c>
      <c r="L21" s="23">
        <v>2</v>
      </c>
      <c r="M21" s="23">
        <v>2</v>
      </c>
      <c r="N21">
        <f t="shared" si="2"/>
        <v>8</v>
      </c>
      <c r="O21" s="2">
        <f t="shared" si="3"/>
        <v>5</v>
      </c>
    </row>
    <row r="22" spans="1:15" x14ac:dyDescent="0.35">
      <c r="B22" t="s">
        <v>47</v>
      </c>
      <c r="C22" t="s">
        <v>25</v>
      </c>
      <c r="D22">
        <v>2</v>
      </c>
      <c r="E22">
        <v>2</v>
      </c>
      <c r="F22">
        <v>2</v>
      </c>
      <c r="G22">
        <v>2</v>
      </c>
      <c r="H22">
        <f t="shared" si="0"/>
        <v>8</v>
      </c>
      <c r="I22" s="2">
        <f t="shared" si="1"/>
        <v>5</v>
      </c>
      <c r="J22" s="23">
        <v>3</v>
      </c>
      <c r="K22" s="23">
        <v>3</v>
      </c>
      <c r="L22" s="23">
        <v>2</v>
      </c>
      <c r="M22" s="23">
        <v>2</v>
      </c>
      <c r="N22">
        <f t="shared" si="2"/>
        <v>10</v>
      </c>
      <c r="O22" s="2">
        <f t="shared" si="3"/>
        <v>6.25</v>
      </c>
    </row>
    <row r="23" spans="1:15" x14ac:dyDescent="0.35">
      <c r="B23" t="s">
        <v>48</v>
      </c>
      <c r="C23" t="s">
        <v>26</v>
      </c>
      <c r="D23">
        <v>3</v>
      </c>
      <c r="E23">
        <v>1</v>
      </c>
      <c r="F23">
        <v>1</v>
      </c>
      <c r="G23">
        <v>1</v>
      </c>
      <c r="H23">
        <f t="shared" si="0"/>
        <v>6</v>
      </c>
      <c r="I23" s="2">
        <f t="shared" si="1"/>
        <v>3.75</v>
      </c>
      <c r="J23" s="23">
        <v>3</v>
      </c>
      <c r="K23" s="23">
        <v>3</v>
      </c>
      <c r="L23" s="23">
        <v>2</v>
      </c>
      <c r="M23" s="23">
        <v>3</v>
      </c>
      <c r="N23">
        <f t="shared" si="2"/>
        <v>11</v>
      </c>
      <c r="O23" s="2">
        <f t="shared" si="3"/>
        <v>6.875</v>
      </c>
    </row>
    <row r="24" spans="1:15" x14ac:dyDescent="0.35">
      <c r="B24" t="s">
        <v>49</v>
      </c>
      <c r="C24" t="s">
        <v>27</v>
      </c>
      <c r="D24">
        <v>2</v>
      </c>
      <c r="E24">
        <v>1</v>
      </c>
      <c r="F24">
        <v>1</v>
      </c>
      <c r="G24">
        <v>1</v>
      </c>
      <c r="H24">
        <f t="shared" si="0"/>
        <v>5</v>
      </c>
      <c r="I24" s="2">
        <f t="shared" si="1"/>
        <v>3.125</v>
      </c>
      <c r="J24" s="23">
        <v>3</v>
      </c>
      <c r="K24" s="23">
        <v>4</v>
      </c>
      <c r="L24" s="23">
        <v>2</v>
      </c>
      <c r="M24" s="23">
        <v>3</v>
      </c>
      <c r="N24">
        <f t="shared" si="2"/>
        <v>12</v>
      </c>
      <c r="O24" s="2">
        <f t="shared" si="3"/>
        <v>7.5</v>
      </c>
    </row>
    <row r="25" spans="1:15" x14ac:dyDescent="0.35">
      <c r="B25" t="s">
        <v>50</v>
      </c>
      <c r="C25" t="s">
        <v>28</v>
      </c>
      <c r="D25">
        <v>3</v>
      </c>
      <c r="E25">
        <v>2</v>
      </c>
      <c r="F25">
        <v>2</v>
      </c>
      <c r="G25">
        <v>2</v>
      </c>
      <c r="H25">
        <f t="shared" si="0"/>
        <v>9</v>
      </c>
      <c r="I25" s="2">
        <f t="shared" si="1"/>
        <v>5.625</v>
      </c>
      <c r="J25" s="23">
        <v>3</v>
      </c>
      <c r="K25" s="23">
        <v>2</v>
      </c>
      <c r="L25" s="23">
        <v>3</v>
      </c>
      <c r="M25" s="23">
        <v>3</v>
      </c>
      <c r="N25">
        <f t="shared" si="2"/>
        <v>11</v>
      </c>
      <c r="O25" s="2">
        <f t="shared" si="3"/>
        <v>6.875</v>
      </c>
    </row>
    <row r="26" spans="1:15" x14ac:dyDescent="0.35">
      <c r="B26" t="s">
        <v>51</v>
      </c>
      <c r="C26" t="s">
        <v>29</v>
      </c>
      <c r="D26">
        <v>3</v>
      </c>
      <c r="E26">
        <v>2</v>
      </c>
      <c r="F26">
        <v>2</v>
      </c>
      <c r="G26">
        <v>2</v>
      </c>
      <c r="H26">
        <f t="shared" si="0"/>
        <v>9</v>
      </c>
      <c r="I26" s="2">
        <f t="shared" si="1"/>
        <v>5.625</v>
      </c>
      <c r="J26" s="23">
        <v>3</v>
      </c>
      <c r="K26" s="23">
        <v>3</v>
      </c>
      <c r="L26" s="23">
        <v>3</v>
      </c>
      <c r="M26" s="23">
        <v>3</v>
      </c>
      <c r="N26">
        <f t="shared" si="2"/>
        <v>12</v>
      </c>
      <c r="O26" s="2">
        <f t="shared" si="3"/>
        <v>7.5</v>
      </c>
    </row>
    <row r="27" spans="1:15" x14ac:dyDescent="0.35">
      <c r="B27" t="s">
        <v>52</v>
      </c>
      <c r="C27" t="s">
        <v>30</v>
      </c>
      <c r="D27">
        <v>3</v>
      </c>
      <c r="E27">
        <v>1</v>
      </c>
      <c r="F27">
        <v>1</v>
      </c>
      <c r="G27">
        <v>1</v>
      </c>
      <c r="H27">
        <f t="shared" si="0"/>
        <v>6</v>
      </c>
      <c r="I27" s="2">
        <f t="shared" si="1"/>
        <v>3.75</v>
      </c>
      <c r="J27" s="23">
        <v>3</v>
      </c>
      <c r="K27" s="23">
        <v>4</v>
      </c>
      <c r="L27" s="23">
        <v>3</v>
      </c>
      <c r="M27" s="23">
        <v>3</v>
      </c>
      <c r="N27">
        <f t="shared" si="2"/>
        <v>13</v>
      </c>
      <c r="O27" s="2">
        <f t="shared" si="3"/>
        <v>8.125</v>
      </c>
    </row>
    <row r="28" spans="1:15" x14ac:dyDescent="0.35">
      <c r="B28" t="s">
        <v>53</v>
      </c>
      <c r="C28" t="s">
        <v>31</v>
      </c>
      <c r="D28">
        <v>3</v>
      </c>
      <c r="E28">
        <v>2</v>
      </c>
      <c r="F28">
        <v>2</v>
      </c>
      <c r="G28">
        <v>2</v>
      </c>
      <c r="H28">
        <f t="shared" si="0"/>
        <v>9</v>
      </c>
      <c r="I28" s="2">
        <f t="shared" si="1"/>
        <v>5.625</v>
      </c>
      <c r="J28" s="23">
        <v>3</v>
      </c>
      <c r="K28" s="23">
        <v>3</v>
      </c>
      <c r="L28" s="23">
        <v>3</v>
      </c>
      <c r="M28" s="23">
        <v>2</v>
      </c>
      <c r="N28">
        <f t="shared" si="2"/>
        <v>11</v>
      </c>
      <c r="O28" s="2">
        <f t="shared" si="3"/>
        <v>6.875</v>
      </c>
    </row>
    <row r="29" spans="1:15" ht="17.5" x14ac:dyDescent="0.35">
      <c r="A29" s="5"/>
      <c r="J29" s="23"/>
      <c r="K29" s="23"/>
      <c r="L29" s="23"/>
      <c r="M29" s="23"/>
    </row>
    <row r="30" spans="1:15" x14ac:dyDescent="0.35">
      <c r="C30" t="s">
        <v>79</v>
      </c>
      <c r="D30" s="2">
        <f t="shared" ref="D30:O30" si="4">AVERAGE(D7:D28)</f>
        <v>2.5</v>
      </c>
      <c r="E30" s="2">
        <f t="shared" si="4"/>
        <v>1.6818181818181819</v>
      </c>
      <c r="F30" s="2">
        <f t="shared" si="4"/>
        <v>1.7272727272727273</v>
      </c>
      <c r="G30" s="2">
        <f t="shared" si="4"/>
        <v>1.6818181818181819</v>
      </c>
      <c r="H30" s="2">
        <f t="shared" si="4"/>
        <v>7.5909090909090908</v>
      </c>
      <c r="I30" s="2">
        <f t="shared" si="4"/>
        <v>4.7443181818181817</v>
      </c>
      <c r="J30" s="11">
        <f t="shared" si="4"/>
        <v>2.9090909090909092</v>
      </c>
      <c r="K30" s="11">
        <f t="shared" si="4"/>
        <v>3.0454545454545454</v>
      </c>
      <c r="L30" s="11">
        <f t="shared" si="4"/>
        <v>2.5909090909090908</v>
      </c>
      <c r="M30" s="11">
        <f t="shared" si="4"/>
        <v>2.4090909090909092</v>
      </c>
      <c r="N30" s="2">
        <f t="shared" si="4"/>
        <v>10.954545454545455</v>
      </c>
      <c r="O30" s="2">
        <f t="shared" si="4"/>
        <v>6.8465909090909092</v>
      </c>
    </row>
    <row r="31" spans="1:15" x14ac:dyDescent="0.35">
      <c r="C31" t="s">
        <v>103</v>
      </c>
      <c r="D31" s="10">
        <f>STDEV(D7:D28)</f>
        <v>0.67259270913454927</v>
      </c>
      <c r="E31" s="10">
        <f t="shared" ref="E31:O31" si="5">STDEV(E7:E28)</f>
        <v>0.56790036318954973</v>
      </c>
      <c r="F31" s="10">
        <f t="shared" si="5"/>
        <v>0.5504818825631802</v>
      </c>
      <c r="G31" s="10">
        <f t="shared" si="5"/>
        <v>0.56790036318954973</v>
      </c>
      <c r="H31" s="10">
        <f t="shared" si="5"/>
        <v>2.0156315543200249</v>
      </c>
      <c r="I31" s="10">
        <f t="shared" si="5"/>
        <v>1.2597697214500156</v>
      </c>
      <c r="J31" s="13">
        <f t="shared" si="5"/>
        <v>0.29424494316824984</v>
      </c>
      <c r="K31" s="13">
        <f t="shared" si="5"/>
        <v>0.57547270236635184</v>
      </c>
      <c r="L31" s="13">
        <f t="shared" si="5"/>
        <v>0.50323627974019625</v>
      </c>
      <c r="M31" s="13">
        <f t="shared" si="5"/>
        <v>0.59032605269024696</v>
      </c>
      <c r="N31" s="10">
        <f t="shared" si="5"/>
        <v>1.463110604394843</v>
      </c>
      <c r="O31" s="10">
        <f t="shared" si="5"/>
        <v>0.91444412774677486</v>
      </c>
    </row>
    <row r="32" spans="1:15" x14ac:dyDescent="0.35">
      <c r="C32" s="24" t="s">
        <v>228</v>
      </c>
    </row>
    <row r="35" spans="3:5" x14ac:dyDescent="0.35">
      <c r="D35">
        <f>_xlfn.T.TEST(D7:D28,J7:J28,2,1)</f>
        <v>3.827669626550392E-3</v>
      </c>
    </row>
    <row r="37" spans="3:5" x14ac:dyDescent="0.35">
      <c r="C37" t="s">
        <v>87</v>
      </c>
      <c r="D37" t="s">
        <v>82</v>
      </c>
      <c r="E37" s="10">
        <f>PEARSON(D7:D28,J7:J28)</f>
        <v>0.48122650318578786</v>
      </c>
    </row>
    <row r="38" spans="3:5" x14ac:dyDescent="0.35">
      <c r="D38" t="s">
        <v>83</v>
      </c>
      <c r="E38" s="10">
        <f>PEARSON(E7:E28,K7:K28)</f>
        <v>0.19206982836304082</v>
      </c>
    </row>
    <row r="39" spans="3:5" x14ac:dyDescent="0.35">
      <c r="D39" t="s">
        <v>84</v>
      </c>
      <c r="E39" s="10">
        <f>PEARSON(F7:F28,L7:L28)</f>
        <v>0.4375534155425958</v>
      </c>
    </row>
    <row r="40" spans="3:5" x14ac:dyDescent="0.35">
      <c r="D40" t="s">
        <v>85</v>
      </c>
      <c r="E40" s="10">
        <f>PEARSON(G7:G28,M7:M28)</f>
        <v>0.26471453269056289</v>
      </c>
    </row>
  </sheetData>
  <conditionalFormatting sqref="I7:I28">
    <cfRule type="colorScale" priority="94">
      <colorScale>
        <cfvo type="min"/>
        <cfvo type="percentile" val="50"/>
        <cfvo type="max"/>
        <color rgb="FFF8696B"/>
        <color rgb="FFFFEB84"/>
        <color rgb="FF63BE7B"/>
      </colorScale>
    </cfRule>
  </conditionalFormatting>
  <conditionalFormatting sqref="O7:O28">
    <cfRule type="colorScale" priority="96">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EAC9-F777-44F4-8F38-97CECBAF0DEB}">
  <dimension ref="A4:O60"/>
  <sheetViews>
    <sheetView topLeftCell="C45" workbookViewId="0">
      <selection activeCell="A45" sqref="A45"/>
    </sheetView>
  </sheetViews>
  <sheetFormatPr defaultRowHeight="14.5" x14ac:dyDescent="0.35"/>
  <cols>
    <col min="1" max="1" width="14.7265625" customWidth="1"/>
    <col min="2" max="7" width="15.54296875" customWidth="1"/>
    <col min="8" max="8" width="15.81640625" hidden="1" customWidth="1"/>
    <col min="10" max="10" width="16.81640625" customWidth="1"/>
    <col min="11" max="11" width="16.26953125" customWidth="1"/>
    <col min="12" max="12" width="18" customWidth="1"/>
    <col min="13" max="13" width="16.26953125" customWidth="1"/>
  </cols>
  <sheetData>
    <row r="4" spans="2:8" x14ac:dyDescent="0.35">
      <c r="B4" s="1"/>
      <c r="C4" s="6"/>
      <c r="H4" s="4"/>
    </row>
    <row r="45" spans="1:15" x14ac:dyDescent="0.35">
      <c r="A45" s="9" t="s">
        <v>55</v>
      </c>
    </row>
    <row r="47" spans="1:15" x14ac:dyDescent="0.35">
      <c r="H47" t="s">
        <v>80</v>
      </c>
      <c r="I47" t="s">
        <v>78</v>
      </c>
      <c r="N47" t="s">
        <v>81</v>
      </c>
      <c r="O47" t="s">
        <v>78</v>
      </c>
    </row>
    <row r="48" spans="1:15" x14ac:dyDescent="0.35">
      <c r="B48" s="7"/>
      <c r="C48" s="7"/>
      <c r="D48" s="7" t="s">
        <v>69</v>
      </c>
      <c r="E48" s="7" t="s">
        <v>70</v>
      </c>
      <c r="F48" s="7" t="s">
        <v>71</v>
      </c>
      <c r="G48" s="7" t="s">
        <v>72</v>
      </c>
      <c r="H48" s="3">
        <v>16</v>
      </c>
      <c r="I48" s="3">
        <v>10</v>
      </c>
      <c r="J48" s="7" t="s">
        <v>73</v>
      </c>
      <c r="K48" s="7" t="s">
        <v>74</v>
      </c>
      <c r="L48" s="7" t="s">
        <v>75</v>
      </c>
      <c r="M48" s="7" t="s">
        <v>76</v>
      </c>
      <c r="N48" s="3">
        <v>16</v>
      </c>
      <c r="O48" s="3">
        <v>10</v>
      </c>
    </row>
    <row r="49" spans="1:15" x14ac:dyDescent="0.35">
      <c r="B49" t="s">
        <v>0</v>
      </c>
      <c r="C49" t="s">
        <v>8</v>
      </c>
      <c r="D49">
        <v>3</v>
      </c>
      <c r="E49">
        <v>2</v>
      </c>
      <c r="F49">
        <v>2</v>
      </c>
      <c r="G49">
        <v>2</v>
      </c>
      <c r="H49">
        <v>9</v>
      </c>
      <c r="I49" s="2">
        <f t="shared" ref="I49:I55" si="0">(H49/16)*10</f>
        <v>5.625</v>
      </c>
      <c r="J49">
        <v>3</v>
      </c>
      <c r="K49">
        <v>3</v>
      </c>
      <c r="L49">
        <v>2</v>
      </c>
      <c r="M49">
        <v>2</v>
      </c>
      <c r="N49">
        <f>SUM(J49:M49)</f>
        <v>10</v>
      </c>
      <c r="O49" s="2">
        <f>(N49/16)*10</f>
        <v>6.25</v>
      </c>
    </row>
    <row r="50" spans="1:15" x14ac:dyDescent="0.35">
      <c r="B50" t="s">
        <v>1</v>
      </c>
      <c r="C50" t="s">
        <v>9</v>
      </c>
      <c r="D50">
        <v>1</v>
      </c>
      <c r="E50">
        <v>1</v>
      </c>
      <c r="F50">
        <v>1</v>
      </c>
      <c r="G50">
        <v>1</v>
      </c>
      <c r="H50">
        <v>4</v>
      </c>
      <c r="I50" s="2">
        <f t="shared" si="0"/>
        <v>2.5</v>
      </c>
      <c r="J50">
        <v>3</v>
      </c>
      <c r="K50">
        <v>3</v>
      </c>
      <c r="L50">
        <v>2</v>
      </c>
      <c r="M50">
        <v>2</v>
      </c>
      <c r="N50">
        <f t="shared" ref="N50:N55" si="1">SUM(J50:M50)</f>
        <v>10</v>
      </c>
      <c r="O50" s="2">
        <f t="shared" ref="O50:O55" si="2">(N50/16)*10</f>
        <v>6.25</v>
      </c>
    </row>
    <row r="51" spans="1:15" x14ac:dyDescent="0.35">
      <c r="B51" t="s">
        <v>2</v>
      </c>
      <c r="C51" t="s">
        <v>12</v>
      </c>
      <c r="D51">
        <v>2</v>
      </c>
      <c r="E51">
        <v>1</v>
      </c>
      <c r="F51">
        <v>1</v>
      </c>
      <c r="G51">
        <v>1</v>
      </c>
      <c r="H51">
        <v>5</v>
      </c>
      <c r="I51" s="2">
        <f t="shared" si="0"/>
        <v>3.125</v>
      </c>
      <c r="J51">
        <v>2</v>
      </c>
      <c r="K51">
        <v>2</v>
      </c>
      <c r="L51">
        <v>2</v>
      </c>
      <c r="M51">
        <v>2</v>
      </c>
      <c r="N51">
        <f t="shared" si="1"/>
        <v>8</v>
      </c>
      <c r="O51" s="2">
        <f t="shared" si="2"/>
        <v>5</v>
      </c>
    </row>
    <row r="52" spans="1:15" x14ac:dyDescent="0.35">
      <c r="B52" t="s">
        <v>3</v>
      </c>
      <c r="C52" t="s">
        <v>13</v>
      </c>
      <c r="D52">
        <v>2</v>
      </c>
      <c r="E52">
        <v>2</v>
      </c>
      <c r="F52">
        <v>1</v>
      </c>
      <c r="G52">
        <v>1</v>
      </c>
      <c r="H52">
        <v>6</v>
      </c>
      <c r="I52" s="2">
        <f t="shared" si="0"/>
        <v>3.75</v>
      </c>
      <c r="J52">
        <v>3</v>
      </c>
      <c r="K52">
        <v>3</v>
      </c>
      <c r="L52">
        <v>2</v>
      </c>
      <c r="M52">
        <v>2</v>
      </c>
      <c r="N52">
        <f t="shared" si="1"/>
        <v>10</v>
      </c>
      <c r="O52" s="2">
        <f t="shared" si="2"/>
        <v>6.25</v>
      </c>
    </row>
    <row r="53" spans="1:15" x14ac:dyDescent="0.35">
      <c r="B53" t="s">
        <v>4</v>
      </c>
      <c r="C53" t="s">
        <v>14</v>
      </c>
      <c r="D53">
        <v>3</v>
      </c>
      <c r="E53">
        <v>2</v>
      </c>
      <c r="F53">
        <v>2</v>
      </c>
      <c r="G53">
        <v>2</v>
      </c>
      <c r="H53">
        <v>9</v>
      </c>
      <c r="I53" s="2">
        <f t="shared" si="0"/>
        <v>5.625</v>
      </c>
      <c r="J53">
        <v>3</v>
      </c>
      <c r="K53">
        <v>3</v>
      </c>
      <c r="L53">
        <v>3</v>
      </c>
      <c r="M53">
        <v>3</v>
      </c>
      <c r="N53">
        <f t="shared" si="1"/>
        <v>12</v>
      </c>
      <c r="O53" s="2">
        <f t="shared" si="2"/>
        <v>7.5</v>
      </c>
    </row>
    <row r="54" spans="1:15" x14ac:dyDescent="0.35">
      <c r="B54" t="s">
        <v>5</v>
      </c>
      <c r="C54" t="s">
        <v>15</v>
      </c>
      <c r="D54">
        <v>2</v>
      </c>
      <c r="E54">
        <v>2</v>
      </c>
      <c r="F54">
        <v>1</v>
      </c>
      <c r="G54">
        <v>1</v>
      </c>
      <c r="H54">
        <v>6</v>
      </c>
      <c r="I54" s="2">
        <f t="shared" si="0"/>
        <v>3.75</v>
      </c>
      <c r="J54">
        <v>3</v>
      </c>
      <c r="K54">
        <v>3</v>
      </c>
      <c r="L54">
        <v>2</v>
      </c>
      <c r="M54">
        <v>3</v>
      </c>
      <c r="N54">
        <f t="shared" si="1"/>
        <v>11</v>
      </c>
      <c r="O54" s="2">
        <f t="shared" si="2"/>
        <v>6.875</v>
      </c>
    </row>
    <row r="55" spans="1:15" x14ac:dyDescent="0.35">
      <c r="B55" t="s">
        <v>6</v>
      </c>
      <c r="C55" t="s">
        <v>16</v>
      </c>
      <c r="D55">
        <v>3</v>
      </c>
      <c r="E55">
        <v>2</v>
      </c>
      <c r="F55">
        <v>2</v>
      </c>
      <c r="G55">
        <v>2</v>
      </c>
      <c r="H55">
        <v>9</v>
      </c>
      <c r="I55" s="2">
        <f t="shared" si="0"/>
        <v>5.625</v>
      </c>
      <c r="J55">
        <v>3</v>
      </c>
      <c r="K55">
        <v>4</v>
      </c>
      <c r="L55">
        <v>3</v>
      </c>
      <c r="M55">
        <v>3</v>
      </c>
      <c r="N55">
        <f t="shared" si="1"/>
        <v>13</v>
      </c>
      <c r="O55" s="2">
        <f t="shared" si="2"/>
        <v>8.125</v>
      </c>
    </row>
    <row r="57" spans="1:15" x14ac:dyDescent="0.35">
      <c r="C57" t="s">
        <v>88</v>
      </c>
      <c r="D57" s="10">
        <f>AVERAGE(D49:D56)</f>
        <v>2.2857142857142856</v>
      </c>
      <c r="E57" s="10">
        <f>AVERAGE(E49:E56)</f>
        <v>1.7142857142857142</v>
      </c>
      <c r="F57" s="10">
        <f>AVERAGE(F49:F56)</f>
        <v>1.4285714285714286</v>
      </c>
      <c r="G57" s="10">
        <f>AVERAGE(G49:G56)</f>
        <v>1.4285714285714286</v>
      </c>
      <c r="H57" s="10"/>
      <c r="I57" s="10">
        <f t="shared" ref="I57:O57" si="3">AVERAGE(I49:I56)</f>
        <v>4.2857142857142856</v>
      </c>
      <c r="J57" s="10">
        <f t="shared" si="3"/>
        <v>2.8571428571428572</v>
      </c>
      <c r="K57" s="10">
        <f t="shared" si="3"/>
        <v>3</v>
      </c>
      <c r="L57" s="10">
        <f t="shared" si="3"/>
        <v>2.2857142857142856</v>
      </c>
      <c r="M57" s="10">
        <f t="shared" si="3"/>
        <v>2.4285714285714284</v>
      </c>
      <c r="N57" s="10">
        <f t="shared" si="3"/>
        <v>10.571428571428571</v>
      </c>
      <c r="O57" s="10">
        <f t="shared" si="3"/>
        <v>6.6071428571428568</v>
      </c>
    </row>
    <row r="58" spans="1:15" x14ac:dyDescent="0.35">
      <c r="C58" t="s">
        <v>103</v>
      </c>
      <c r="D58" s="10">
        <f>STDEV(D49:D55)</f>
        <v>0.75592894601845462</v>
      </c>
      <c r="E58" s="10">
        <f>STDEV(E49:E55)</f>
        <v>0.48795003647426632</v>
      </c>
      <c r="F58" s="10">
        <f>STDEV(F49:F55)</f>
        <v>0.53452248382484868</v>
      </c>
      <c r="G58" s="10">
        <f>STDEV(G49:G55)</f>
        <v>0.53452248382484868</v>
      </c>
      <c r="H58" s="10"/>
      <c r="I58" s="10">
        <f t="shared" ref="I58:O58" si="4">STDEV(I49:I55)</f>
        <v>1.3223130887811338</v>
      </c>
      <c r="J58" s="10">
        <f t="shared" si="4"/>
        <v>0.37796447300922653</v>
      </c>
      <c r="K58" s="10">
        <f t="shared" si="4"/>
        <v>0.57735026918962573</v>
      </c>
      <c r="L58" s="10">
        <f t="shared" si="4"/>
        <v>0.48795003647426693</v>
      </c>
      <c r="M58" s="10">
        <f t="shared" si="4"/>
        <v>0.5345224838248489</v>
      </c>
      <c r="N58" s="10">
        <f t="shared" si="4"/>
        <v>1.6183471874253716</v>
      </c>
      <c r="O58" s="10">
        <f t="shared" si="4"/>
        <v>1.0114669921408568</v>
      </c>
    </row>
    <row r="60" spans="1:15" x14ac:dyDescent="0.35">
      <c r="A60" s="24" t="s">
        <v>228</v>
      </c>
    </row>
  </sheetData>
  <phoneticPr fontId="3" type="noConversion"/>
  <conditionalFormatting sqref="I49:I55">
    <cfRule type="colorScale" priority="109">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E8B8-9CA9-4CED-B9F0-66DD6E37F401}">
  <dimension ref="A4:O35"/>
  <sheetViews>
    <sheetView workbookViewId="0">
      <selection activeCell="C11" sqref="C11"/>
    </sheetView>
  </sheetViews>
  <sheetFormatPr defaultRowHeight="14.5" x14ac:dyDescent="0.35"/>
  <cols>
    <col min="1" max="1" width="19" customWidth="1"/>
    <col min="2" max="2" width="22.26953125" hidden="1" customWidth="1"/>
    <col min="3" max="3" width="43.81640625" customWidth="1"/>
    <col min="4" max="4" width="15" customWidth="1"/>
    <col min="5" max="5" width="18.81640625" customWidth="1"/>
    <col min="6" max="6" width="21" customWidth="1"/>
    <col min="7" max="7" width="16.81640625" customWidth="1"/>
    <col min="8" max="8" width="0" hidden="1" customWidth="1"/>
    <col min="10" max="10" width="15.1796875" customWidth="1"/>
    <col min="11" max="11" width="15.7265625" customWidth="1"/>
    <col min="12" max="12" width="18.453125" customWidth="1"/>
    <col min="13" max="13" width="21" customWidth="1"/>
    <col min="14" max="14" width="0" hidden="1" customWidth="1"/>
  </cols>
  <sheetData>
    <row r="4" spans="1:15" x14ac:dyDescent="0.35">
      <c r="A4" s="3" t="s">
        <v>68</v>
      </c>
    </row>
    <row r="6" spans="1:15" x14ac:dyDescent="0.35">
      <c r="H6" t="s">
        <v>80</v>
      </c>
      <c r="I6" t="s">
        <v>78</v>
      </c>
      <c r="N6" t="s">
        <v>81</v>
      </c>
      <c r="O6" t="s">
        <v>78</v>
      </c>
    </row>
    <row r="7" spans="1:15" x14ac:dyDescent="0.35">
      <c r="B7" s="7"/>
      <c r="C7" s="7"/>
      <c r="D7" s="7" t="s">
        <v>69</v>
      </c>
      <c r="E7" s="7" t="s">
        <v>70</v>
      </c>
      <c r="F7" s="7" t="s">
        <v>71</v>
      </c>
      <c r="G7" s="7" t="s">
        <v>72</v>
      </c>
      <c r="H7" s="3">
        <v>16</v>
      </c>
      <c r="I7" s="3">
        <v>10</v>
      </c>
      <c r="J7" s="7" t="s">
        <v>73</v>
      </c>
      <c r="K7" s="7" t="s">
        <v>74</v>
      </c>
      <c r="L7" s="7" t="s">
        <v>75</v>
      </c>
      <c r="M7" s="7" t="s">
        <v>76</v>
      </c>
      <c r="N7" s="3">
        <v>16</v>
      </c>
      <c r="O7" s="3">
        <v>10</v>
      </c>
    </row>
    <row r="8" spans="1:15" x14ac:dyDescent="0.35">
      <c r="B8" t="s">
        <v>56</v>
      </c>
      <c r="C8" t="s">
        <v>7</v>
      </c>
      <c r="D8">
        <v>1</v>
      </c>
      <c r="E8">
        <v>1</v>
      </c>
      <c r="F8">
        <v>1</v>
      </c>
      <c r="G8">
        <v>1</v>
      </c>
      <c r="H8">
        <f>SUM(D8:G8)</f>
        <v>4</v>
      </c>
      <c r="I8" s="2">
        <f t="shared" ref="I8:I14" si="0">(H8/16)*10</f>
        <v>2.5</v>
      </c>
      <c r="J8" s="23">
        <v>1</v>
      </c>
      <c r="K8" s="23">
        <v>1</v>
      </c>
      <c r="L8" s="23">
        <v>1</v>
      </c>
      <c r="M8" s="23">
        <v>1</v>
      </c>
      <c r="N8">
        <f>SUM(J8:M8)</f>
        <v>4</v>
      </c>
      <c r="O8" s="2">
        <f>(N8/16)*10</f>
        <v>2.5</v>
      </c>
    </row>
    <row r="9" spans="1:15" x14ac:dyDescent="0.35">
      <c r="B9" t="s">
        <v>57</v>
      </c>
      <c r="C9" t="s">
        <v>8</v>
      </c>
      <c r="D9">
        <v>3</v>
      </c>
      <c r="E9">
        <v>2</v>
      </c>
      <c r="F9">
        <v>2</v>
      </c>
      <c r="G9">
        <v>2</v>
      </c>
      <c r="H9">
        <f t="shared" ref="H9:H19" si="1">SUM(D9:G9)</f>
        <v>9</v>
      </c>
      <c r="I9" s="2">
        <f t="shared" si="0"/>
        <v>5.625</v>
      </c>
      <c r="J9" s="23">
        <v>1</v>
      </c>
      <c r="K9" s="23">
        <v>2</v>
      </c>
      <c r="L9" s="23">
        <v>1</v>
      </c>
      <c r="M9" s="23">
        <v>1</v>
      </c>
      <c r="N9">
        <f t="shared" ref="N9:N19" si="2">SUM(J9:M9)</f>
        <v>5</v>
      </c>
      <c r="O9" s="2">
        <f t="shared" ref="O9:O19" si="3">(N9/16)*10</f>
        <v>3.125</v>
      </c>
    </row>
    <row r="10" spans="1:15" x14ac:dyDescent="0.35">
      <c r="B10" t="s">
        <v>58</v>
      </c>
      <c r="C10" t="s">
        <v>10</v>
      </c>
      <c r="D10">
        <v>2</v>
      </c>
      <c r="E10">
        <v>1</v>
      </c>
      <c r="F10">
        <v>1</v>
      </c>
      <c r="G10">
        <v>1</v>
      </c>
      <c r="H10">
        <f t="shared" si="1"/>
        <v>5</v>
      </c>
      <c r="I10" s="2">
        <f t="shared" si="0"/>
        <v>3.125</v>
      </c>
      <c r="J10" s="23">
        <v>3</v>
      </c>
      <c r="K10" s="23">
        <v>1</v>
      </c>
      <c r="L10" s="23">
        <v>1</v>
      </c>
      <c r="M10" s="23">
        <v>1</v>
      </c>
      <c r="N10">
        <f t="shared" si="2"/>
        <v>6</v>
      </c>
      <c r="O10" s="2">
        <f t="shared" si="3"/>
        <v>3.75</v>
      </c>
    </row>
    <row r="11" spans="1:15" x14ac:dyDescent="0.35">
      <c r="B11" t="s">
        <v>59</v>
      </c>
      <c r="C11" t="s">
        <v>12</v>
      </c>
      <c r="D11">
        <v>1</v>
      </c>
      <c r="E11">
        <v>1</v>
      </c>
      <c r="F11">
        <v>1</v>
      </c>
      <c r="G11">
        <v>1</v>
      </c>
      <c r="H11">
        <f t="shared" si="1"/>
        <v>4</v>
      </c>
      <c r="I11" s="2">
        <f t="shared" si="0"/>
        <v>2.5</v>
      </c>
      <c r="J11" s="23">
        <v>1</v>
      </c>
      <c r="K11" s="23">
        <v>1</v>
      </c>
      <c r="L11" s="23">
        <v>1</v>
      </c>
      <c r="M11" s="23">
        <v>1</v>
      </c>
      <c r="N11">
        <f t="shared" si="2"/>
        <v>4</v>
      </c>
      <c r="O11" s="2">
        <f t="shared" si="3"/>
        <v>2.5</v>
      </c>
    </row>
    <row r="12" spans="1:15" x14ac:dyDescent="0.35">
      <c r="B12" t="s">
        <v>60</v>
      </c>
      <c r="C12" t="s">
        <v>13</v>
      </c>
      <c r="D12">
        <v>1</v>
      </c>
      <c r="E12">
        <v>2</v>
      </c>
      <c r="F12">
        <v>2</v>
      </c>
      <c r="G12">
        <v>2</v>
      </c>
      <c r="H12">
        <f t="shared" si="1"/>
        <v>7</v>
      </c>
      <c r="I12" s="2">
        <f t="shared" si="0"/>
        <v>4.375</v>
      </c>
      <c r="J12" s="23">
        <v>1</v>
      </c>
      <c r="K12" s="23">
        <v>1</v>
      </c>
      <c r="L12" s="23">
        <v>1</v>
      </c>
      <c r="M12" s="23">
        <v>2</v>
      </c>
      <c r="N12">
        <f t="shared" si="2"/>
        <v>5</v>
      </c>
      <c r="O12" s="2">
        <f t="shared" si="3"/>
        <v>3.125</v>
      </c>
    </row>
    <row r="13" spans="1:15" x14ac:dyDescent="0.35">
      <c r="B13" t="s">
        <v>61</v>
      </c>
      <c r="C13" t="s">
        <v>14</v>
      </c>
      <c r="D13">
        <v>2</v>
      </c>
      <c r="E13">
        <v>2</v>
      </c>
      <c r="F13">
        <v>2</v>
      </c>
      <c r="G13">
        <v>1</v>
      </c>
      <c r="H13">
        <f t="shared" si="1"/>
        <v>7</v>
      </c>
      <c r="I13" s="2">
        <f t="shared" si="0"/>
        <v>4.375</v>
      </c>
      <c r="J13" s="23">
        <v>2</v>
      </c>
      <c r="K13" s="23">
        <v>2</v>
      </c>
      <c r="L13" s="23">
        <v>2</v>
      </c>
      <c r="M13" s="23">
        <v>1</v>
      </c>
      <c r="N13">
        <f t="shared" si="2"/>
        <v>7</v>
      </c>
      <c r="O13" s="2">
        <f t="shared" si="3"/>
        <v>4.375</v>
      </c>
    </row>
    <row r="14" spans="1:15" x14ac:dyDescent="0.35">
      <c r="B14" t="s">
        <v>62</v>
      </c>
      <c r="C14" t="s">
        <v>15</v>
      </c>
      <c r="D14">
        <v>2</v>
      </c>
      <c r="E14">
        <v>2</v>
      </c>
      <c r="F14">
        <v>2</v>
      </c>
      <c r="G14">
        <v>2</v>
      </c>
      <c r="H14">
        <f t="shared" si="1"/>
        <v>8</v>
      </c>
      <c r="I14" s="2">
        <f t="shared" si="0"/>
        <v>5</v>
      </c>
      <c r="J14" s="23">
        <v>2</v>
      </c>
      <c r="K14" s="23">
        <v>2</v>
      </c>
      <c r="L14" s="23">
        <v>2</v>
      </c>
      <c r="M14" s="23">
        <v>2</v>
      </c>
      <c r="N14">
        <f t="shared" si="2"/>
        <v>8</v>
      </c>
      <c r="O14" s="2">
        <f t="shared" si="3"/>
        <v>5</v>
      </c>
    </row>
    <row r="15" spans="1:15" x14ac:dyDescent="0.35">
      <c r="B15" t="s">
        <v>63</v>
      </c>
      <c r="C15" t="s">
        <v>17</v>
      </c>
      <c r="D15">
        <v>2</v>
      </c>
      <c r="E15">
        <v>1</v>
      </c>
      <c r="F15">
        <v>1</v>
      </c>
      <c r="G15">
        <v>1</v>
      </c>
      <c r="H15">
        <f t="shared" si="1"/>
        <v>5</v>
      </c>
      <c r="I15" s="2">
        <f>(H15/16)*10</f>
        <v>3.125</v>
      </c>
      <c r="J15" s="23">
        <v>3</v>
      </c>
      <c r="K15" s="23">
        <v>2</v>
      </c>
      <c r="L15" s="23">
        <v>2</v>
      </c>
      <c r="M15" s="23">
        <v>2</v>
      </c>
      <c r="N15">
        <f t="shared" si="2"/>
        <v>9</v>
      </c>
      <c r="O15" s="2">
        <f t="shared" si="3"/>
        <v>5.625</v>
      </c>
    </row>
    <row r="16" spans="1:15" x14ac:dyDescent="0.35">
      <c r="B16" t="s">
        <v>64</v>
      </c>
      <c r="C16" t="s">
        <v>19</v>
      </c>
      <c r="D16">
        <v>2</v>
      </c>
      <c r="E16">
        <v>2</v>
      </c>
      <c r="F16">
        <v>2</v>
      </c>
      <c r="G16">
        <v>2</v>
      </c>
      <c r="H16">
        <f t="shared" si="1"/>
        <v>8</v>
      </c>
      <c r="I16" s="2">
        <f t="shared" ref="I16:I19" si="4">(H16/16)*10</f>
        <v>5</v>
      </c>
      <c r="J16" s="23">
        <v>2</v>
      </c>
      <c r="K16" s="23">
        <v>2</v>
      </c>
      <c r="L16" s="23">
        <v>2</v>
      </c>
      <c r="M16" s="23">
        <v>2</v>
      </c>
      <c r="N16">
        <f t="shared" si="2"/>
        <v>8</v>
      </c>
      <c r="O16" s="2">
        <f t="shared" si="3"/>
        <v>5</v>
      </c>
    </row>
    <row r="17" spans="2:15" x14ac:dyDescent="0.35">
      <c r="B17" t="s">
        <v>65</v>
      </c>
      <c r="C17" t="s">
        <v>20</v>
      </c>
      <c r="D17">
        <v>3</v>
      </c>
      <c r="E17">
        <v>1</v>
      </c>
      <c r="F17">
        <v>2</v>
      </c>
      <c r="G17">
        <v>3</v>
      </c>
      <c r="H17">
        <f t="shared" si="1"/>
        <v>9</v>
      </c>
      <c r="I17" s="2">
        <f t="shared" si="4"/>
        <v>5.625</v>
      </c>
      <c r="J17" s="23">
        <v>3</v>
      </c>
      <c r="K17" s="23">
        <v>2</v>
      </c>
      <c r="L17" s="23">
        <v>2</v>
      </c>
      <c r="M17" s="23">
        <v>3</v>
      </c>
      <c r="N17">
        <f t="shared" si="2"/>
        <v>10</v>
      </c>
      <c r="O17" s="2">
        <f t="shared" si="3"/>
        <v>6.25</v>
      </c>
    </row>
    <row r="18" spans="2:15" x14ac:dyDescent="0.35">
      <c r="B18" t="s">
        <v>66</v>
      </c>
      <c r="C18" t="s">
        <v>21</v>
      </c>
      <c r="D18">
        <v>2</v>
      </c>
      <c r="E18">
        <v>2</v>
      </c>
      <c r="F18">
        <v>2</v>
      </c>
      <c r="G18">
        <v>2</v>
      </c>
      <c r="H18">
        <f t="shared" si="1"/>
        <v>8</v>
      </c>
      <c r="I18" s="2">
        <f t="shared" si="4"/>
        <v>5</v>
      </c>
      <c r="J18" s="23">
        <v>2</v>
      </c>
      <c r="K18" s="23">
        <v>3</v>
      </c>
      <c r="L18" s="23">
        <v>3</v>
      </c>
      <c r="M18" s="23">
        <v>3</v>
      </c>
      <c r="N18">
        <f t="shared" si="2"/>
        <v>11</v>
      </c>
      <c r="O18" s="2">
        <f t="shared" si="3"/>
        <v>6.875</v>
      </c>
    </row>
    <row r="19" spans="2:15" x14ac:dyDescent="0.35">
      <c r="B19" t="s">
        <v>67</v>
      </c>
      <c r="C19" t="s">
        <v>23</v>
      </c>
      <c r="D19">
        <v>2</v>
      </c>
      <c r="E19">
        <v>2</v>
      </c>
      <c r="F19">
        <v>2</v>
      </c>
      <c r="G19">
        <v>2</v>
      </c>
      <c r="H19">
        <f t="shared" si="1"/>
        <v>8</v>
      </c>
      <c r="I19" s="2">
        <f t="shared" si="4"/>
        <v>5</v>
      </c>
      <c r="J19" s="23">
        <v>3</v>
      </c>
      <c r="K19" s="23">
        <v>2</v>
      </c>
      <c r="L19" s="23">
        <v>3</v>
      </c>
      <c r="M19" s="23">
        <v>3</v>
      </c>
      <c r="N19">
        <f t="shared" si="2"/>
        <v>11</v>
      </c>
      <c r="O19" s="2">
        <f t="shared" si="3"/>
        <v>6.875</v>
      </c>
    </row>
    <row r="20" spans="2:15" x14ac:dyDescent="0.35">
      <c r="J20" s="23"/>
      <c r="K20" s="23"/>
      <c r="L20" s="23"/>
      <c r="M20" s="23"/>
    </row>
    <row r="21" spans="2:15" x14ac:dyDescent="0.35">
      <c r="C21" t="s">
        <v>79</v>
      </c>
      <c r="D21" s="10">
        <f t="shared" ref="D21:O21" si="5">AVERAGE(D8:D19)</f>
        <v>1.9166666666666667</v>
      </c>
      <c r="E21" s="10">
        <f t="shared" si="5"/>
        <v>1.5833333333333333</v>
      </c>
      <c r="F21" s="10">
        <f t="shared" si="5"/>
        <v>1.6666666666666667</v>
      </c>
      <c r="G21" s="10">
        <f t="shared" si="5"/>
        <v>1.6666666666666667</v>
      </c>
      <c r="H21" s="10">
        <f t="shared" si="5"/>
        <v>6.833333333333333</v>
      </c>
      <c r="I21" s="10">
        <f t="shared" si="5"/>
        <v>4.270833333333333</v>
      </c>
      <c r="J21" s="13">
        <f t="shared" si="5"/>
        <v>2</v>
      </c>
      <c r="K21" s="13">
        <f t="shared" si="5"/>
        <v>1.75</v>
      </c>
      <c r="L21" s="13">
        <f t="shared" si="5"/>
        <v>1.75</v>
      </c>
      <c r="M21" s="13">
        <f t="shared" si="5"/>
        <v>1.8333333333333333</v>
      </c>
      <c r="N21" s="10">
        <f t="shared" si="5"/>
        <v>7.333333333333333</v>
      </c>
      <c r="O21" s="10">
        <f t="shared" si="5"/>
        <v>4.583333333333333</v>
      </c>
    </row>
    <row r="22" spans="2:15" x14ac:dyDescent="0.35">
      <c r="C22" t="s">
        <v>103</v>
      </c>
      <c r="D22" s="10">
        <f t="shared" ref="D22:O22" si="6">STDEV(D8:D19)</f>
        <v>0.66855792342152132</v>
      </c>
      <c r="E22" s="10">
        <f t="shared" si="6"/>
        <v>0.51492865054443737</v>
      </c>
      <c r="F22" s="10">
        <f t="shared" si="6"/>
        <v>0.49236596391733073</v>
      </c>
      <c r="G22" s="10">
        <f t="shared" si="6"/>
        <v>0.65133894727892949</v>
      </c>
      <c r="H22" s="10">
        <f t="shared" si="6"/>
        <v>1.8504708655481232</v>
      </c>
      <c r="I22" s="10">
        <f t="shared" si="6"/>
        <v>1.1565442909675774</v>
      </c>
      <c r="J22" s="10">
        <f t="shared" si="6"/>
        <v>0.85280286542244177</v>
      </c>
      <c r="K22" s="10">
        <f t="shared" si="6"/>
        <v>0.62158156050806102</v>
      </c>
      <c r="L22" s="10">
        <f t="shared" si="6"/>
        <v>0.75377836144440913</v>
      </c>
      <c r="M22" s="10">
        <f t="shared" si="6"/>
        <v>0.83484710993672173</v>
      </c>
      <c r="N22" s="10">
        <f t="shared" si="6"/>
        <v>2.5702257889260629</v>
      </c>
      <c r="O22" s="10">
        <f t="shared" si="6"/>
        <v>1.6063911180787895</v>
      </c>
    </row>
    <row r="25" spans="2:15" x14ac:dyDescent="0.35">
      <c r="C25" s="24" t="s">
        <v>228</v>
      </c>
    </row>
    <row r="30" spans="2:15" x14ac:dyDescent="0.35">
      <c r="C30" t="s">
        <v>87</v>
      </c>
      <c r="D30" t="s">
        <v>82</v>
      </c>
      <c r="E30" s="10">
        <f>PEARSON(D8:D19,J8:J19)</f>
        <v>0.47834460310746046</v>
      </c>
      <c r="I30" s="10"/>
    </row>
    <row r="31" spans="2:15" x14ac:dyDescent="0.35">
      <c r="D31" t="s">
        <v>83</v>
      </c>
      <c r="E31" s="10">
        <f>PEARSON(E8:E19,K8:K19)</f>
        <v>0.49705012174770857</v>
      </c>
      <c r="I31" s="10"/>
    </row>
    <row r="32" spans="2:15" x14ac:dyDescent="0.35">
      <c r="D32" t="s">
        <v>84</v>
      </c>
      <c r="E32" s="10">
        <f>PEARSON(F8:F19,L8:L19)</f>
        <v>0.48989794855663532</v>
      </c>
      <c r="I32" s="10"/>
    </row>
    <row r="33" spans="3:9" x14ac:dyDescent="0.35">
      <c r="D33" t="s">
        <v>85</v>
      </c>
      <c r="E33" s="10">
        <f>PEARSON(G8:G19,M8:M19)</f>
        <v>0.72446167634795866</v>
      </c>
      <c r="I33" s="10"/>
    </row>
    <row r="35" spans="3:9" x14ac:dyDescent="0.35">
      <c r="C35" t="s">
        <v>86</v>
      </c>
    </row>
  </sheetData>
  <phoneticPr fontId="3" type="noConversion"/>
  <conditionalFormatting sqref="I8:I19">
    <cfRule type="colorScale" priority="105">
      <colorScale>
        <cfvo type="min"/>
        <cfvo type="percentile" val="50"/>
        <cfvo type="max"/>
        <color rgb="FFF8696B"/>
        <color rgb="FFFFEB84"/>
        <color rgb="FF63BE7B"/>
      </colorScale>
    </cfRule>
    <cfRule type="colorScale" priority="106">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53E9-CCDA-4F4B-975A-80E85726C8EF}">
  <dimension ref="B3:O39"/>
  <sheetViews>
    <sheetView topLeftCell="B7" workbookViewId="0">
      <selection activeCell="H21" sqref="H21"/>
    </sheetView>
  </sheetViews>
  <sheetFormatPr defaultRowHeight="14.5" x14ac:dyDescent="0.35"/>
  <cols>
    <col min="2" max="2" width="32.26953125" customWidth="1"/>
    <col min="3" max="3" width="24.81640625" customWidth="1"/>
    <col min="4" max="5" width="23" customWidth="1"/>
    <col min="6" max="6" width="24.54296875" customWidth="1"/>
    <col min="7" max="7" width="20.81640625" customWidth="1"/>
    <col min="8" max="8" width="14" customWidth="1"/>
  </cols>
  <sheetData>
    <row r="3" spans="2:15" x14ac:dyDescent="0.35">
      <c r="C3" t="s">
        <v>98</v>
      </c>
      <c r="D3" s="7" t="s">
        <v>89</v>
      </c>
      <c r="E3" s="7" t="s">
        <v>90</v>
      </c>
      <c r="F3" s="7" t="s">
        <v>91</v>
      </c>
      <c r="G3" s="7" t="s">
        <v>92</v>
      </c>
      <c r="H3" s="11" t="s">
        <v>97</v>
      </c>
    </row>
    <row r="4" spans="2:15" x14ac:dyDescent="0.35">
      <c r="B4" t="s">
        <v>88</v>
      </c>
      <c r="C4" t="s">
        <v>100</v>
      </c>
      <c r="D4" s="10">
        <f>'5F'!D30</f>
        <v>2.5</v>
      </c>
      <c r="E4" s="10">
        <f>'5F'!E30</f>
        <v>1.6818181818181819</v>
      </c>
      <c r="F4" s="10">
        <f>'5F'!F30</f>
        <v>1.7272727272727273</v>
      </c>
      <c r="G4" s="10">
        <f>'5F'!G30</f>
        <v>1.6818181818181819</v>
      </c>
      <c r="H4" s="10">
        <f>'5F'!$I$30</f>
        <v>4.7443181818181817</v>
      </c>
    </row>
    <row r="5" spans="2:15" x14ac:dyDescent="0.35">
      <c r="C5" t="s">
        <v>101</v>
      </c>
      <c r="D5" s="10">
        <f>'5H'!D57</f>
        <v>2.2857142857142856</v>
      </c>
      <c r="E5" s="10">
        <f>'5H'!E57</f>
        <v>1.7142857142857142</v>
      </c>
      <c r="F5" s="10">
        <f>'5H'!F57</f>
        <v>1.4285714285714286</v>
      </c>
      <c r="G5" s="10">
        <f>'5H'!G57</f>
        <v>1.4285714285714286</v>
      </c>
      <c r="H5" s="10">
        <f>'5H'!$I$57</f>
        <v>4.2857142857142856</v>
      </c>
      <c r="I5" s="2"/>
      <c r="J5" s="2"/>
      <c r="K5" s="2"/>
      <c r="L5" s="2"/>
      <c r="M5" s="2"/>
      <c r="N5" s="2"/>
      <c r="O5" s="2"/>
    </row>
    <row r="6" spans="2:15" x14ac:dyDescent="0.35">
      <c r="C6" t="s">
        <v>102</v>
      </c>
      <c r="D6" s="10">
        <f>'5G'!D21</f>
        <v>1.9166666666666667</v>
      </c>
      <c r="E6" s="10">
        <f>'5G'!E21</f>
        <v>1.5833333333333333</v>
      </c>
      <c r="F6" s="10">
        <f>'5G'!F21</f>
        <v>1.6666666666666667</v>
      </c>
      <c r="G6" s="10">
        <f>'5G'!G21</f>
        <v>1.6666666666666667</v>
      </c>
      <c r="H6" s="10">
        <f>'5G'!$I$21</f>
        <v>4.270833333333333</v>
      </c>
    </row>
    <row r="7" spans="2:15" x14ac:dyDescent="0.35">
      <c r="D7" s="10"/>
      <c r="E7" s="10"/>
      <c r="F7" s="10"/>
      <c r="G7" s="10"/>
      <c r="H7" s="10"/>
    </row>
    <row r="8" spans="2:15" x14ac:dyDescent="0.35">
      <c r="C8" t="s">
        <v>99</v>
      </c>
      <c r="D8" s="12" t="s">
        <v>93</v>
      </c>
      <c r="E8" s="12" t="s">
        <v>94</v>
      </c>
      <c r="F8" s="12" t="s">
        <v>95</v>
      </c>
      <c r="G8" s="12" t="s">
        <v>96</v>
      </c>
      <c r="H8" s="12" t="s">
        <v>97</v>
      </c>
    </row>
    <row r="9" spans="2:15" x14ac:dyDescent="0.35">
      <c r="C9" t="s">
        <v>100</v>
      </c>
      <c r="D9" s="10">
        <f>'5F'!J30</f>
        <v>2.9090909090909092</v>
      </c>
      <c r="E9" s="10">
        <f>'5F'!K30</f>
        <v>3.0454545454545454</v>
      </c>
      <c r="F9" s="10">
        <f>'5F'!L30</f>
        <v>2.5909090909090908</v>
      </c>
      <c r="G9" s="10">
        <f>'5F'!M30</f>
        <v>2.4090909090909092</v>
      </c>
      <c r="H9" s="10">
        <f>'5F'!$O$30</f>
        <v>6.8465909090909092</v>
      </c>
    </row>
    <row r="10" spans="2:15" x14ac:dyDescent="0.35">
      <c r="C10" t="s">
        <v>101</v>
      </c>
      <c r="D10" s="10">
        <f>AVERAGE('5H'!J49:J55)</f>
        <v>2.8571428571428572</v>
      </c>
      <c r="E10" s="10">
        <f>AVERAGE('5H'!K49:K55)</f>
        <v>3</v>
      </c>
      <c r="F10" s="10">
        <f>AVERAGE('5H'!L49:L55)</f>
        <v>2.2857142857142856</v>
      </c>
      <c r="G10" s="10">
        <f>AVERAGE('5H'!M49:M55)</f>
        <v>2.4285714285714284</v>
      </c>
      <c r="H10" s="10">
        <f>AVERAGE('5H'!O49:O55)</f>
        <v>6.6071428571428568</v>
      </c>
    </row>
    <row r="11" spans="2:15" x14ac:dyDescent="0.35">
      <c r="C11" t="s">
        <v>102</v>
      </c>
      <c r="D11" s="10">
        <f>'5G'!J21</f>
        <v>2</v>
      </c>
      <c r="E11" s="10">
        <f>'5G'!K21</f>
        <v>1.75</v>
      </c>
      <c r="F11" s="10">
        <f>'5G'!L21</f>
        <v>1.75</v>
      </c>
      <c r="G11" s="10">
        <f>'5G'!M21</f>
        <v>1.8333333333333333</v>
      </c>
      <c r="H11" s="10">
        <f>'5G'!$O$21</f>
        <v>4.583333333333333</v>
      </c>
    </row>
    <row r="12" spans="2:15" x14ac:dyDescent="0.35">
      <c r="D12" s="10"/>
      <c r="E12" s="10"/>
      <c r="F12" s="10"/>
      <c r="G12" s="10"/>
      <c r="H12" s="10"/>
    </row>
    <row r="13" spans="2:15" x14ac:dyDescent="0.35">
      <c r="D13" s="10"/>
      <c r="E13" s="10"/>
      <c r="F13" s="10"/>
      <c r="G13" s="10"/>
      <c r="H13" s="10"/>
    </row>
    <row r="14" spans="2:15" x14ac:dyDescent="0.35">
      <c r="C14" t="s">
        <v>98</v>
      </c>
      <c r="D14" s="12" t="s">
        <v>89</v>
      </c>
      <c r="E14" s="12" t="s">
        <v>90</v>
      </c>
      <c r="F14" s="12" t="s">
        <v>91</v>
      </c>
      <c r="G14" s="12" t="s">
        <v>92</v>
      </c>
      <c r="H14" s="13" t="s">
        <v>97</v>
      </c>
    </row>
    <row r="15" spans="2:15" x14ac:dyDescent="0.35">
      <c r="B15" t="s">
        <v>103</v>
      </c>
      <c r="C15" t="s">
        <v>100</v>
      </c>
      <c r="D15" s="10">
        <f>'5F'!D31</f>
        <v>0.67259270913454927</v>
      </c>
      <c r="E15" s="10">
        <f>'5F'!E31</f>
        <v>0.56790036318954973</v>
      </c>
      <c r="F15" s="10">
        <f>'5F'!F31</f>
        <v>0.5504818825631802</v>
      </c>
      <c r="G15" s="10">
        <f>'5F'!G31</f>
        <v>0.56790036318954973</v>
      </c>
      <c r="H15" s="10">
        <f>'5F'!$I$31</f>
        <v>1.2597697214500156</v>
      </c>
    </row>
    <row r="16" spans="2:15" x14ac:dyDescent="0.35">
      <c r="C16" t="s">
        <v>101</v>
      </c>
      <c r="D16" s="10">
        <f>'5H'!D58</f>
        <v>0.75592894601845462</v>
      </c>
      <c r="E16" s="10">
        <f>'5H'!E58</f>
        <v>0.48795003647426632</v>
      </c>
      <c r="F16" s="10">
        <f>'5H'!F58</f>
        <v>0.53452248382484868</v>
      </c>
      <c r="G16" s="10">
        <f>'5H'!G58</f>
        <v>0.53452248382484868</v>
      </c>
      <c r="H16" s="10">
        <f>'5H'!I58</f>
        <v>1.3223130887811338</v>
      </c>
    </row>
    <row r="17" spans="2:9" x14ac:dyDescent="0.35">
      <c r="C17" t="s">
        <v>102</v>
      </c>
      <c r="D17" s="10">
        <f>'5G'!D22</f>
        <v>0.66855792342152132</v>
      </c>
      <c r="E17" s="10">
        <f>'5G'!E22</f>
        <v>0.51492865054443737</v>
      </c>
      <c r="F17" s="10">
        <f>'5G'!F22</f>
        <v>0.49236596391733073</v>
      </c>
      <c r="G17" s="10">
        <f>'5G'!G22</f>
        <v>0.65133894727892949</v>
      </c>
      <c r="H17" s="10">
        <f>'5G'!I22</f>
        <v>1.1565442909675774</v>
      </c>
    </row>
    <row r="18" spans="2:9" x14ac:dyDescent="0.35">
      <c r="D18" s="10"/>
      <c r="E18" s="10"/>
      <c r="F18" s="10"/>
      <c r="G18" s="10"/>
      <c r="H18" s="10"/>
    </row>
    <row r="19" spans="2:9" x14ac:dyDescent="0.35">
      <c r="C19" t="s">
        <v>99</v>
      </c>
      <c r="D19" s="12" t="s">
        <v>93</v>
      </c>
      <c r="E19" s="12" t="s">
        <v>94</v>
      </c>
      <c r="F19" s="12" t="s">
        <v>95</v>
      </c>
      <c r="G19" s="12" t="s">
        <v>96</v>
      </c>
      <c r="H19" s="12" t="s">
        <v>97</v>
      </c>
    </row>
    <row r="20" spans="2:9" x14ac:dyDescent="0.35">
      <c r="C20" t="s">
        <v>100</v>
      </c>
      <c r="D20" s="10">
        <f>'5F'!J31</f>
        <v>0.29424494316824984</v>
      </c>
      <c r="E20" s="10">
        <f>'5F'!K31</f>
        <v>0.57547270236635184</v>
      </c>
      <c r="F20" s="10">
        <f>'5F'!L31</f>
        <v>0.50323627974019625</v>
      </c>
      <c r="G20" s="10">
        <f>'5F'!M31</f>
        <v>0.59032605269024696</v>
      </c>
      <c r="H20" s="10">
        <f>'5F'!O31</f>
        <v>0.91444412774677486</v>
      </c>
      <c r="I20" s="10"/>
    </row>
    <row r="21" spans="2:9" x14ac:dyDescent="0.35">
      <c r="C21" t="s">
        <v>101</v>
      </c>
      <c r="D21" s="10">
        <f>STDEV('5H'!J49:J55)</f>
        <v>0.37796447300922653</v>
      </c>
      <c r="E21" s="10">
        <f>STDEV('5H'!K49:K55)</f>
        <v>0.57735026918962573</v>
      </c>
      <c r="F21" s="10">
        <f>STDEV('5H'!L49:L55)</f>
        <v>0.48795003647426693</v>
      </c>
      <c r="G21" s="10">
        <f>STDEV('5H'!M49:M55)</f>
        <v>0.5345224838248489</v>
      </c>
      <c r="H21" s="10">
        <f>STDEV('5H'!O49:O55)</f>
        <v>1.0114669921408568</v>
      </c>
    </row>
    <row r="22" spans="2:9" x14ac:dyDescent="0.35">
      <c r="C22" t="s">
        <v>102</v>
      </c>
      <c r="D22" s="10">
        <f>'5G'!J22</f>
        <v>0.85280286542244177</v>
      </c>
      <c r="E22" s="10">
        <f>'5G'!K22</f>
        <v>0.62158156050806102</v>
      </c>
      <c r="F22" s="10">
        <f>'5G'!L22</f>
        <v>0.75377836144440913</v>
      </c>
      <c r="G22" s="10">
        <f>'5G'!M22</f>
        <v>0.83484710993672173</v>
      </c>
      <c r="H22" s="10">
        <f>'5G'!O22</f>
        <v>1.6063911180787895</v>
      </c>
    </row>
    <row r="23" spans="2:9" x14ac:dyDescent="0.35">
      <c r="D23" s="10"/>
      <c r="E23" s="10"/>
      <c r="F23" s="10"/>
      <c r="G23" s="10"/>
      <c r="H23" s="10"/>
    </row>
    <row r="29" spans="2:9" x14ac:dyDescent="0.35">
      <c r="D29" t="s">
        <v>82</v>
      </c>
      <c r="E29" t="s">
        <v>83</v>
      </c>
      <c r="F29" t="s">
        <v>84</v>
      </c>
      <c r="G29" t="s">
        <v>85</v>
      </c>
    </row>
    <row r="30" spans="2:9" x14ac:dyDescent="0.35">
      <c r="B30" t="str">
        <f>'5F'!C37</f>
        <v>Correlation (PEARSON) between pre-test and post-test</v>
      </c>
      <c r="C30" t="s">
        <v>100</v>
      </c>
      <c r="D30" s="10">
        <f>'5F'!E37</f>
        <v>0.48122650318578786</v>
      </c>
      <c r="E30" s="10">
        <f>PEARSON('5F'!E7:E28,'5F'!K7:K28)</f>
        <v>0.19206982836304082</v>
      </c>
      <c r="F30" s="10">
        <f>PEARSON('5F'!F7:F28,'5F'!L7:L28)</f>
        <v>0.4375534155425958</v>
      </c>
      <c r="G30" s="10">
        <f>PEARSON('5F'!G7:G28,'5F'!M7:M28)</f>
        <v>0.26471453269056289</v>
      </c>
    </row>
    <row r="31" spans="2:9" x14ac:dyDescent="0.35">
      <c r="C31" t="s">
        <v>101</v>
      </c>
      <c r="D31" s="10">
        <f>PEARSON('5H'!D49:D55,'5H'!J49:J55)</f>
        <v>0.16666666666666663</v>
      </c>
      <c r="E31" s="10"/>
      <c r="F31" s="10"/>
      <c r="G31" s="10"/>
    </row>
    <row r="32" spans="2:9" x14ac:dyDescent="0.35">
      <c r="C32" t="s">
        <v>102</v>
      </c>
      <c r="D32" s="10">
        <f>PEARSON('5G'!D8:D19,'5G'!J8:J19)</f>
        <v>0.47834460310746046</v>
      </c>
      <c r="E32" s="10">
        <f>PEARSON('5G'!E8:E19,'5G'!K8:K19)</f>
        <v>0.49705012174770857</v>
      </c>
      <c r="F32" s="10">
        <f>PEARSON('5G'!F8:F19,'5G'!L8:L19)</f>
        <v>0.48989794855663532</v>
      </c>
      <c r="G32" s="10">
        <f>PEARSON('5G'!G8:G19,'5G'!M8:M19)</f>
        <v>0.72446167634795866</v>
      </c>
    </row>
    <row r="37" spans="4:7" x14ac:dyDescent="0.35">
      <c r="D37" s="10"/>
      <c r="E37" s="10"/>
      <c r="F37" s="10"/>
      <c r="G37" s="10"/>
    </row>
    <row r="38" spans="4:7" x14ac:dyDescent="0.35">
      <c r="D38" s="10"/>
      <c r="E38" s="10"/>
      <c r="F38" s="10"/>
      <c r="G38" s="10"/>
    </row>
    <row r="39" spans="4:7" x14ac:dyDescent="0.35">
      <c r="D39" s="10"/>
      <c r="E39" s="10"/>
      <c r="F39" s="10"/>
      <c r="G39" s="10"/>
    </row>
  </sheetData>
  <dataConsolidate>
    <dataRefs count="1">
      <dataRef ref="D33:G33" sheet="5F"/>
    </dataRefs>
  </dataConsolidate>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693F-FD31-4B5A-82C0-D09CEBB2EA09}">
  <dimension ref="A1:G105"/>
  <sheetViews>
    <sheetView topLeftCell="A8" workbookViewId="0">
      <selection activeCell="C3" sqref="C3"/>
    </sheetView>
  </sheetViews>
  <sheetFormatPr defaultRowHeight="14.5" x14ac:dyDescent="0.35"/>
  <cols>
    <col min="1" max="1" width="30" customWidth="1"/>
    <col min="2" max="2" width="17.7265625" customWidth="1"/>
    <col min="3" max="3" width="21.54296875" customWidth="1"/>
  </cols>
  <sheetData>
    <row r="1" spans="1:7" ht="21" x14ac:dyDescent="0.5">
      <c r="A1" s="22" t="s">
        <v>111</v>
      </c>
    </row>
    <row r="2" spans="1:7" x14ac:dyDescent="0.35">
      <c r="C2" s="24" t="s">
        <v>229</v>
      </c>
    </row>
    <row r="3" spans="1:7" ht="17.5" x14ac:dyDescent="0.45">
      <c r="A3" s="16" t="s">
        <v>107</v>
      </c>
    </row>
    <row r="4" spans="1:7" ht="15" thickBot="1" x14ac:dyDescent="0.4">
      <c r="G4" s="8" t="s">
        <v>154</v>
      </c>
    </row>
    <row r="5" spans="1:7" x14ac:dyDescent="0.35">
      <c r="A5" s="15"/>
      <c r="B5" s="15" t="s">
        <v>105</v>
      </c>
      <c r="C5" s="15" t="s">
        <v>106</v>
      </c>
    </row>
    <row r="6" spans="1:7" ht="21" x14ac:dyDescent="0.35">
      <c r="A6" t="s">
        <v>79</v>
      </c>
      <c r="B6" s="10">
        <v>2.5</v>
      </c>
      <c r="C6" s="10">
        <v>2.9090909090909092</v>
      </c>
      <c r="G6" s="21" t="s">
        <v>107</v>
      </c>
    </row>
    <row r="7" spans="1:7" x14ac:dyDescent="0.35">
      <c r="A7" t="s">
        <v>113</v>
      </c>
      <c r="B7" s="10">
        <v>0.45238095238095238</v>
      </c>
      <c r="C7" s="10">
        <v>8.6580086580086577E-2</v>
      </c>
      <c r="G7" s="17"/>
    </row>
    <row r="8" spans="1:7" ht="17.5" x14ac:dyDescent="0.35">
      <c r="A8" t="s">
        <v>114</v>
      </c>
      <c r="B8" s="10">
        <v>22</v>
      </c>
      <c r="C8" s="10">
        <v>22</v>
      </c>
      <c r="G8" s="19" t="s">
        <v>155</v>
      </c>
    </row>
    <row r="9" spans="1:7" ht="17.5" x14ac:dyDescent="0.35">
      <c r="A9" t="s">
        <v>115</v>
      </c>
      <c r="B9" s="10">
        <v>0.48122650318578786</v>
      </c>
      <c r="C9" s="10"/>
      <c r="G9" s="19" t="s">
        <v>156</v>
      </c>
    </row>
    <row r="10" spans="1:7" ht="17.5" x14ac:dyDescent="0.35">
      <c r="A10" t="s">
        <v>116</v>
      </c>
      <c r="B10" s="10">
        <v>0</v>
      </c>
      <c r="C10" s="10"/>
      <c r="G10" s="19" t="s">
        <v>157</v>
      </c>
    </row>
    <row r="11" spans="1:7" ht="17.5" x14ac:dyDescent="0.35">
      <c r="A11" t="s">
        <v>122</v>
      </c>
      <c r="B11">
        <v>21</v>
      </c>
      <c r="G11" s="19" t="s">
        <v>158</v>
      </c>
    </row>
    <row r="12" spans="1:7" ht="17.5" x14ac:dyDescent="0.35">
      <c r="A12" t="s">
        <v>118</v>
      </c>
      <c r="B12" s="10">
        <v>-3.2504180333157686</v>
      </c>
      <c r="G12" s="19" t="s">
        <v>128</v>
      </c>
    </row>
    <row r="13" spans="1:7" ht="17.5" x14ac:dyDescent="0.35">
      <c r="A13" t="s">
        <v>117</v>
      </c>
      <c r="B13">
        <v>1.913834813275196E-3</v>
      </c>
      <c r="G13" s="20" t="s">
        <v>159</v>
      </c>
    </row>
    <row r="14" spans="1:7" ht="17.5" x14ac:dyDescent="0.35">
      <c r="A14" t="s">
        <v>119</v>
      </c>
      <c r="B14">
        <v>1.7207429028118781</v>
      </c>
      <c r="G14" s="20" t="s">
        <v>160</v>
      </c>
    </row>
    <row r="15" spans="1:7" x14ac:dyDescent="0.35">
      <c r="A15" t="s">
        <v>120</v>
      </c>
      <c r="B15">
        <v>3.827669626550392E-3</v>
      </c>
    </row>
    <row r="16" spans="1:7" ht="21.5" thickBot="1" x14ac:dyDescent="0.4">
      <c r="A16" s="14" t="s">
        <v>121</v>
      </c>
      <c r="B16" s="14">
        <v>2.07961384472768</v>
      </c>
      <c r="C16" s="14"/>
      <c r="G16" s="21" t="s">
        <v>108</v>
      </c>
    </row>
    <row r="17" spans="1:7" x14ac:dyDescent="0.35">
      <c r="G17" s="17"/>
    </row>
    <row r="18" spans="1:7" ht="17.5" x14ac:dyDescent="0.35">
      <c r="G18" s="19" t="s">
        <v>161</v>
      </c>
    </row>
    <row r="19" spans="1:7" ht="17.5" x14ac:dyDescent="0.45">
      <c r="A19" s="16" t="s">
        <v>108</v>
      </c>
      <c r="G19" s="19" t="s">
        <v>162</v>
      </c>
    </row>
    <row r="20" spans="1:7" ht="18" thickBot="1" x14ac:dyDescent="0.4">
      <c r="G20" s="19" t="s">
        <v>163</v>
      </c>
    </row>
    <row r="21" spans="1:7" ht="17.5" x14ac:dyDescent="0.35">
      <c r="A21" s="15"/>
      <c r="B21" s="15" t="s">
        <v>105</v>
      </c>
      <c r="C21" s="15" t="s">
        <v>106</v>
      </c>
      <c r="G21" s="19" t="s">
        <v>128</v>
      </c>
    </row>
    <row r="22" spans="1:7" ht="17.5" x14ac:dyDescent="0.35">
      <c r="A22" t="s">
        <v>79</v>
      </c>
      <c r="B22" s="10">
        <v>1.6818181818181819</v>
      </c>
      <c r="C22" s="10">
        <v>3.0454545454545454</v>
      </c>
      <c r="G22" s="20" t="s">
        <v>164</v>
      </c>
    </row>
    <row r="23" spans="1:7" ht="17.5" x14ac:dyDescent="0.35">
      <c r="A23" t="s">
        <v>113</v>
      </c>
      <c r="B23" s="10">
        <v>0.32251082251082253</v>
      </c>
      <c r="C23" s="10">
        <v>0.33116883116883178</v>
      </c>
      <c r="G23" s="20" t="s">
        <v>165</v>
      </c>
    </row>
    <row r="24" spans="1:7" x14ac:dyDescent="0.35">
      <c r="A24" t="s">
        <v>114</v>
      </c>
      <c r="B24" s="10">
        <v>22</v>
      </c>
      <c r="C24" s="10">
        <v>22</v>
      </c>
    </row>
    <row r="25" spans="1:7" ht="21" x14ac:dyDescent="0.35">
      <c r="A25" t="s">
        <v>115</v>
      </c>
      <c r="B25" s="10">
        <v>0.19206982836304082</v>
      </c>
      <c r="C25" s="10"/>
      <c r="G25" s="21" t="s">
        <v>109</v>
      </c>
    </row>
    <row r="26" spans="1:7" x14ac:dyDescent="0.35">
      <c r="A26" t="s">
        <v>116</v>
      </c>
      <c r="B26" s="10">
        <v>0</v>
      </c>
      <c r="C26" s="10"/>
      <c r="G26" s="17"/>
    </row>
    <row r="27" spans="1:7" ht="17.5" x14ac:dyDescent="0.35">
      <c r="A27" t="s">
        <v>122</v>
      </c>
      <c r="B27">
        <v>21</v>
      </c>
      <c r="G27" s="19" t="s">
        <v>166</v>
      </c>
    </row>
    <row r="28" spans="1:7" ht="17.5" x14ac:dyDescent="0.35">
      <c r="A28" t="s">
        <v>118</v>
      </c>
      <c r="B28" s="10">
        <v>-8.8010804105770184</v>
      </c>
      <c r="G28" s="19" t="s">
        <v>167</v>
      </c>
    </row>
    <row r="29" spans="1:7" ht="17.5" x14ac:dyDescent="0.35">
      <c r="A29" t="s">
        <v>117</v>
      </c>
      <c r="B29">
        <v>8.6269006413168525E-9</v>
      </c>
      <c r="G29" s="19" t="s">
        <v>168</v>
      </c>
    </row>
    <row r="30" spans="1:7" ht="17.5" x14ac:dyDescent="0.35">
      <c r="A30" t="s">
        <v>119</v>
      </c>
      <c r="B30">
        <v>1.7207429028118781</v>
      </c>
      <c r="G30" s="19" t="s">
        <v>128</v>
      </c>
    </row>
    <row r="31" spans="1:7" ht="17.5" x14ac:dyDescent="0.35">
      <c r="A31" t="s">
        <v>120</v>
      </c>
      <c r="B31">
        <v>1.7253801282633705E-8</v>
      </c>
      <c r="G31" s="20" t="s">
        <v>169</v>
      </c>
    </row>
    <row r="32" spans="1:7" ht="18" thickBot="1" x14ac:dyDescent="0.4">
      <c r="A32" s="14" t="s">
        <v>121</v>
      </c>
      <c r="B32" s="14">
        <v>2.07961384472768</v>
      </c>
      <c r="C32" s="14"/>
      <c r="G32" s="20" t="s">
        <v>170</v>
      </c>
    </row>
    <row r="34" spans="1:7" ht="21" x14ac:dyDescent="0.35">
      <c r="G34" s="21" t="s">
        <v>110</v>
      </c>
    </row>
    <row r="35" spans="1:7" ht="17.5" x14ac:dyDescent="0.45">
      <c r="A35" s="16" t="s">
        <v>109</v>
      </c>
      <c r="G35" s="17"/>
    </row>
    <row r="36" spans="1:7" ht="18" thickBot="1" x14ac:dyDescent="0.4">
      <c r="G36" s="19" t="s">
        <v>171</v>
      </c>
    </row>
    <row r="37" spans="1:7" ht="17.5" x14ac:dyDescent="0.35">
      <c r="A37" s="15"/>
      <c r="B37" s="15" t="s">
        <v>105</v>
      </c>
      <c r="C37" s="15" t="s">
        <v>106</v>
      </c>
      <c r="G37" s="19" t="s">
        <v>172</v>
      </c>
    </row>
    <row r="38" spans="1:7" ht="17.5" x14ac:dyDescent="0.35">
      <c r="A38" t="s">
        <v>79</v>
      </c>
      <c r="B38" s="10">
        <v>1.7272727272727273</v>
      </c>
      <c r="C38" s="10">
        <v>2.5909090909090908</v>
      </c>
      <c r="G38" s="19" t="s">
        <v>173</v>
      </c>
    </row>
    <row r="39" spans="1:7" ht="17.5" x14ac:dyDescent="0.35">
      <c r="A39" t="s">
        <v>113</v>
      </c>
      <c r="B39" s="10">
        <v>0.30303030303030287</v>
      </c>
      <c r="C39" s="10">
        <v>0.253246753246753</v>
      </c>
      <c r="G39" s="19" t="s">
        <v>128</v>
      </c>
    </row>
    <row r="40" spans="1:7" ht="17.5" x14ac:dyDescent="0.35">
      <c r="A40" t="s">
        <v>114</v>
      </c>
      <c r="B40" s="10">
        <v>22</v>
      </c>
      <c r="C40" s="10">
        <v>22</v>
      </c>
      <c r="G40" s="20" t="s">
        <v>174</v>
      </c>
    </row>
    <row r="41" spans="1:7" ht="17.5" x14ac:dyDescent="0.35">
      <c r="A41" t="s">
        <v>115</v>
      </c>
      <c r="B41" s="10">
        <v>0.4375534155425958</v>
      </c>
      <c r="C41" s="10"/>
      <c r="G41" s="20" t="s">
        <v>175</v>
      </c>
    </row>
    <row r="42" spans="1:7" x14ac:dyDescent="0.35">
      <c r="A42" t="s">
        <v>116</v>
      </c>
      <c r="B42" s="10">
        <v>0</v>
      </c>
      <c r="C42" s="10"/>
    </row>
    <row r="43" spans="1:7" ht="21" x14ac:dyDescent="0.35">
      <c r="A43" t="s">
        <v>122</v>
      </c>
      <c r="B43">
        <v>21</v>
      </c>
      <c r="G43" s="21" t="s">
        <v>148</v>
      </c>
    </row>
    <row r="44" spans="1:7" x14ac:dyDescent="0.35">
      <c r="A44" t="s">
        <v>118</v>
      </c>
      <c r="B44" s="10">
        <v>-7.2306817535201802</v>
      </c>
    </row>
    <row r="45" spans="1:7" ht="17.5" x14ac:dyDescent="0.35">
      <c r="A45" t="s">
        <v>117</v>
      </c>
      <c r="B45">
        <v>2.0018556766096176E-7</v>
      </c>
      <c r="G45" s="18" t="s">
        <v>176</v>
      </c>
    </row>
    <row r="46" spans="1:7" x14ac:dyDescent="0.35">
      <c r="A46" t="s">
        <v>119</v>
      </c>
      <c r="B46">
        <v>1.7207429028118781</v>
      </c>
    </row>
    <row r="47" spans="1:7" ht="17.5" x14ac:dyDescent="0.35">
      <c r="A47" t="s">
        <v>120</v>
      </c>
      <c r="B47">
        <v>4.0037113532192352E-7</v>
      </c>
      <c r="G47" s="18" t="s">
        <v>177</v>
      </c>
    </row>
    <row r="48" spans="1:7" ht="18" thickBot="1" x14ac:dyDescent="0.4">
      <c r="A48" s="14" t="s">
        <v>121</v>
      </c>
      <c r="B48" s="14">
        <v>2.07961384472768</v>
      </c>
      <c r="C48" s="14"/>
      <c r="G48" s="19"/>
    </row>
    <row r="49" spans="1:7" ht="17.5" x14ac:dyDescent="0.35">
      <c r="G49" s="5"/>
    </row>
    <row r="50" spans="1:7" ht="17.5" x14ac:dyDescent="0.35">
      <c r="G50" s="20"/>
    </row>
    <row r="51" spans="1:7" ht="17.5" x14ac:dyDescent="0.45">
      <c r="A51" s="16" t="s">
        <v>110</v>
      </c>
      <c r="G51" s="19"/>
    </row>
    <row r="52" spans="1:7" ht="18" thickBot="1" x14ac:dyDescent="0.4">
      <c r="G52" s="5"/>
    </row>
    <row r="53" spans="1:7" ht="17.5" x14ac:dyDescent="0.35">
      <c r="A53" s="15"/>
      <c r="B53" s="15" t="s">
        <v>105</v>
      </c>
      <c r="C53" s="15" t="s">
        <v>106</v>
      </c>
      <c r="G53" s="20"/>
    </row>
    <row r="54" spans="1:7" ht="17.5" x14ac:dyDescent="0.35">
      <c r="A54" t="s">
        <v>79</v>
      </c>
      <c r="B54" s="10">
        <v>1.6818181818181819</v>
      </c>
      <c r="C54" s="10">
        <v>2.4090909090909092</v>
      </c>
      <c r="G54" s="19"/>
    </row>
    <row r="55" spans="1:7" ht="17.5" x14ac:dyDescent="0.35">
      <c r="A55" t="s">
        <v>113</v>
      </c>
      <c r="B55" s="10">
        <v>0.32251082251082253</v>
      </c>
      <c r="C55" s="10">
        <v>0.34848484848484823</v>
      </c>
      <c r="G55" s="5"/>
    </row>
    <row r="56" spans="1:7" ht="17.5" x14ac:dyDescent="0.35">
      <c r="A56" t="s">
        <v>114</v>
      </c>
      <c r="B56" s="10">
        <v>22</v>
      </c>
      <c r="C56" s="10">
        <v>22</v>
      </c>
      <c r="G56" s="20"/>
    </row>
    <row r="57" spans="1:7" ht="17.5" x14ac:dyDescent="0.35">
      <c r="A57" t="s">
        <v>115</v>
      </c>
      <c r="B57" s="10">
        <v>0.26471453269056289</v>
      </c>
      <c r="C57" s="10"/>
      <c r="G57" s="19"/>
    </row>
    <row r="58" spans="1:7" ht="17.5" x14ac:dyDescent="0.35">
      <c r="A58" t="s">
        <v>116</v>
      </c>
      <c r="B58">
        <v>0</v>
      </c>
      <c r="G58" s="5"/>
    </row>
    <row r="59" spans="1:7" ht="17.5" x14ac:dyDescent="0.35">
      <c r="A59" t="s">
        <v>122</v>
      </c>
      <c r="B59">
        <v>21</v>
      </c>
      <c r="G59" s="20"/>
    </row>
    <row r="60" spans="1:7" ht="17.5" x14ac:dyDescent="0.35">
      <c r="A60" t="s">
        <v>118</v>
      </c>
      <c r="B60" s="10">
        <v>-4.8558158293350715</v>
      </c>
      <c r="G60" s="19"/>
    </row>
    <row r="61" spans="1:7" ht="17.5" x14ac:dyDescent="0.35">
      <c r="A61" t="s">
        <v>117</v>
      </c>
      <c r="B61">
        <v>4.2153581374871972E-5</v>
      </c>
      <c r="G61" s="5"/>
    </row>
    <row r="62" spans="1:7" ht="17.5" x14ac:dyDescent="0.35">
      <c r="A62" t="s">
        <v>119</v>
      </c>
      <c r="B62">
        <v>1.7207429028118781</v>
      </c>
      <c r="G62" s="20"/>
    </row>
    <row r="63" spans="1:7" x14ac:dyDescent="0.35">
      <c r="A63" t="s">
        <v>120</v>
      </c>
      <c r="B63">
        <v>8.4307162749743943E-5</v>
      </c>
    </row>
    <row r="64" spans="1:7" ht="15" thickBot="1" x14ac:dyDescent="0.4">
      <c r="A64" s="14" t="s">
        <v>121</v>
      </c>
      <c r="B64" s="14">
        <v>2.07961384472768</v>
      </c>
      <c r="C64" s="14"/>
    </row>
    <row r="66" spans="1:7" ht="17.5" x14ac:dyDescent="0.45">
      <c r="A66" s="16" t="s">
        <v>178</v>
      </c>
    </row>
    <row r="67" spans="1:7" x14ac:dyDescent="0.35">
      <c r="G67" t="s">
        <v>203</v>
      </c>
    </row>
    <row r="68" spans="1:7" x14ac:dyDescent="0.35">
      <c r="A68" t="s">
        <v>104</v>
      </c>
    </row>
    <row r="69" spans="1:7" ht="18" thickBot="1" x14ac:dyDescent="0.4">
      <c r="G69" s="19" t="s">
        <v>179</v>
      </c>
    </row>
    <row r="70" spans="1:7" ht="17.5" x14ac:dyDescent="0.35">
      <c r="A70" s="15"/>
      <c r="B70" s="15" t="s">
        <v>105</v>
      </c>
      <c r="C70" s="15" t="s">
        <v>106</v>
      </c>
      <c r="G70" s="5"/>
    </row>
    <row r="71" spans="1:7" ht="17.5" x14ac:dyDescent="0.35">
      <c r="A71" t="s">
        <v>79</v>
      </c>
      <c r="B71">
        <v>4.7443181818181817</v>
      </c>
      <c r="C71">
        <v>6.8465909090909092</v>
      </c>
      <c r="G71" s="20" t="s">
        <v>180</v>
      </c>
    </row>
    <row r="72" spans="1:7" ht="17.5" x14ac:dyDescent="0.35">
      <c r="A72" t="s">
        <v>113</v>
      </c>
      <c r="B72">
        <v>1.5870197510822501</v>
      </c>
      <c r="C72">
        <v>0.83620806277055981</v>
      </c>
      <c r="G72" s="20" t="s">
        <v>181</v>
      </c>
    </row>
    <row r="73" spans="1:7" ht="17.5" x14ac:dyDescent="0.35">
      <c r="A73" t="s">
        <v>114</v>
      </c>
      <c r="B73">
        <v>22</v>
      </c>
      <c r="C73">
        <v>22</v>
      </c>
      <c r="G73" s="19" t="s">
        <v>182</v>
      </c>
    </row>
    <row r="74" spans="1:7" ht="17.5" x14ac:dyDescent="0.35">
      <c r="A74" t="s">
        <v>115</v>
      </c>
      <c r="B74">
        <v>0.49395203855155029</v>
      </c>
      <c r="G74" s="5"/>
    </row>
    <row r="75" spans="1:7" ht="17.5" x14ac:dyDescent="0.35">
      <c r="A75" t="s">
        <v>116</v>
      </c>
      <c r="B75">
        <v>0</v>
      </c>
      <c r="G75" s="20" t="s">
        <v>183</v>
      </c>
    </row>
    <row r="76" spans="1:7" ht="17.5" x14ac:dyDescent="0.35">
      <c r="A76" t="s">
        <v>122</v>
      </c>
      <c r="B76">
        <v>21</v>
      </c>
      <c r="G76" s="20" t="s">
        <v>184</v>
      </c>
    </row>
    <row r="77" spans="1:7" ht="17.5" x14ac:dyDescent="0.35">
      <c r="A77" t="s">
        <v>118</v>
      </c>
      <c r="B77">
        <v>-8.6980034006601006</v>
      </c>
      <c r="G77" s="19" t="s">
        <v>185</v>
      </c>
    </row>
    <row r="78" spans="1:7" ht="17.5" x14ac:dyDescent="0.35">
      <c r="A78" t="s">
        <v>117</v>
      </c>
      <c r="B78">
        <v>1.0499174333251768E-8</v>
      </c>
      <c r="G78" s="5"/>
    </row>
    <row r="79" spans="1:7" ht="17.5" x14ac:dyDescent="0.35">
      <c r="A79" t="s">
        <v>119</v>
      </c>
      <c r="B79">
        <v>1.7207429028118781</v>
      </c>
      <c r="G79" s="20" t="s">
        <v>186</v>
      </c>
    </row>
    <row r="80" spans="1:7" ht="17.5" x14ac:dyDescent="0.35">
      <c r="A80" t="s">
        <v>120</v>
      </c>
      <c r="B80">
        <v>2.0998348666503537E-8</v>
      </c>
      <c r="G80" s="19" t="s">
        <v>112</v>
      </c>
    </row>
    <row r="81" spans="1:7" ht="18" thickBot="1" x14ac:dyDescent="0.4">
      <c r="A81" s="14" t="s">
        <v>121</v>
      </c>
      <c r="B81" s="14">
        <v>2.07961384472768</v>
      </c>
      <c r="C81" s="14"/>
      <c r="G81" s="5"/>
    </row>
    <row r="82" spans="1:7" ht="17.5" x14ac:dyDescent="0.35">
      <c r="G82" s="20" t="s">
        <v>187</v>
      </c>
    </row>
    <row r="83" spans="1:7" ht="17.5" x14ac:dyDescent="0.35">
      <c r="G83" s="19" t="s">
        <v>188</v>
      </c>
    </row>
    <row r="84" spans="1:7" ht="17.5" x14ac:dyDescent="0.35">
      <c r="G84" s="5"/>
    </row>
    <row r="85" spans="1:7" ht="17.5" x14ac:dyDescent="0.35">
      <c r="G85" s="20" t="s">
        <v>189</v>
      </c>
    </row>
    <row r="86" spans="1:7" ht="17.5" x14ac:dyDescent="0.35">
      <c r="G86" s="19" t="s">
        <v>190</v>
      </c>
    </row>
    <row r="87" spans="1:7" ht="17.5" x14ac:dyDescent="0.35">
      <c r="G87" s="5"/>
    </row>
    <row r="88" spans="1:7" ht="17.5" x14ac:dyDescent="0.35">
      <c r="G88" s="20" t="s">
        <v>191</v>
      </c>
    </row>
    <row r="89" spans="1:7" ht="17.5" x14ac:dyDescent="0.35">
      <c r="G89" s="19" t="s">
        <v>192</v>
      </c>
    </row>
    <row r="90" spans="1:7" ht="17.5" x14ac:dyDescent="0.35">
      <c r="G90" s="5"/>
    </row>
    <row r="91" spans="1:7" ht="17.5" x14ac:dyDescent="0.35">
      <c r="G91" s="20" t="s">
        <v>193</v>
      </c>
    </row>
    <row r="92" spans="1:7" ht="17.5" x14ac:dyDescent="0.35">
      <c r="G92" s="19" t="s">
        <v>194</v>
      </c>
    </row>
    <row r="93" spans="1:7" ht="17.5" x14ac:dyDescent="0.35">
      <c r="G93" s="5"/>
    </row>
    <row r="94" spans="1:7" ht="17.5" x14ac:dyDescent="0.35">
      <c r="G94" s="20" t="s">
        <v>195</v>
      </c>
    </row>
    <row r="95" spans="1:7" ht="17.5" x14ac:dyDescent="0.35">
      <c r="G95" s="19" t="s">
        <v>196</v>
      </c>
    </row>
    <row r="96" spans="1:7" ht="17.5" x14ac:dyDescent="0.35">
      <c r="G96" s="5"/>
    </row>
    <row r="97" spans="7:7" ht="17.5" x14ac:dyDescent="0.35">
      <c r="G97" s="20" t="s">
        <v>197</v>
      </c>
    </row>
    <row r="98" spans="7:7" ht="17.5" x14ac:dyDescent="0.35">
      <c r="G98" s="19" t="s">
        <v>198</v>
      </c>
    </row>
    <row r="99" spans="7:7" ht="17.5" x14ac:dyDescent="0.35">
      <c r="G99" s="5"/>
    </row>
    <row r="100" spans="7:7" ht="17.5" x14ac:dyDescent="0.35">
      <c r="G100" s="20" t="s">
        <v>199</v>
      </c>
    </row>
    <row r="101" spans="7:7" ht="17.5" x14ac:dyDescent="0.35">
      <c r="G101" s="19" t="s">
        <v>200</v>
      </c>
    </row>
    <row r="102" spans="7:7" ht="17.5" x14ac:dyDescent="0.35">
      <c r="G102" s="5"/>
    </row>
    <row r="103" spans="7:7" ht="17.5" x14ac:dyDescent="0.35">
      <c r="G103" s="20" t="s">
        <v>201</v>
      </c>
    </row>
    <row r="105" spans="7:7" ht="17.5" x14ac:dyDescent="0.35">
      <c r="G105" s="18"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30D8-F537-46CE-9F3B-24414755A26C}">
  <dimension ref="A1:G105"/>
  <sheetViews>
    <sheetView tabSelected="1" workbookViewId="0">
      <selection activeCell="H7" sqref="H7"/>
    </sheetView>
  </sheetViews>
  <sheetFormatPr defaultRowHeight="14.5" x14ac:dyDescent="0.35"/>
  <cols>
    <col min="1" max="1" width="30" customWidth="1"/>
    <col min="2" max="2" width="17.7265625" customWidth="1"/>
    <col min="3" max="3" width="21.54296875" customWidth="1"/>
  </cols>
  <sheetData>
    <row r="1" spans="1:7" ht="21" x14ac:dyDescent="0.5">
      <c r="A1" s="22" t="s">
        <v>230</v>
      </c>
    </row>
    <row r="2" spans="1:7" x14ac:dyDescent="0.35">
      <c r="C2" s="24" t="s">
        <v>229</v>
      </c>
    </row>
    <row r="3" spans="1:7" ht="17.5" x14ac:dyDescent="0.45">
      <c r="A3" s="16" t="s">
        <v>107</v>
      </c>
      <c r="F3" t="s">
        <v>241</v>
      </c>
    </row>
    <row r="4" spans="1:7" ht="15" thickBot="1" x14ac:dyDescent="0.4">
      <c r="G4" s="8"/>
    </row>
    <row r="5" spans="1:7" x14ac:dyDescent="0.35">
      <c r="A5" s="27"/>
      <c r="B5" s="27" t="s">
        <v>231</v>
      </c>
      <c r="C5" s="27" t="s">
        <v>232</v>
      </c>
    </row>
    <row r="6" spans="1:7" ht="21" x14ac:dyDescent="0.35">
      <c r="A6" s="25" t="s">
        <v>79</v>
      </c>
      <c r="B6" s="25">
        <v>2.2857142857142856</v>
      </c>
      <c r="C6" s="25">
        <v>2.8571428571428572</v>
      </c>
      <c r="F6" s="28" t="s">
        <v>242</v>
      </c>
      <c r="G6" s="21"/>
    </row>
    <row r="7" spans="1:7" x14ac:dyDescent="0.35">
      <c r="A7" s="25" t="s">
        <v>113</v>
      </c>
      <c r="B7" s="25">
        <v>0.57142857142857173</v>
      </c>
      <c r="C7" s="25">
        <v>0.14285714285714235</v>
      </c>
      <c r="F7" s="29"/>
      <c r="G7" s="17"/>
    </row>
    <row r="8" spans="1:7" ht="17.5" x14ac:dyDescent="0.35">
      <c r="A8" s="25" t="s">
        <v>114</v>
      </c>
      <c r="B8" s="25">
        <v>7</v>
      </c>
      <c r="C8" s="25">
        <v>7</v>
      </c>
      <c r="F8" s="30" t="s">
        <v>245</v>
      </c>
      <c r="G8" s="19"/>
    </row>
    <row r="9" spans="1:7" ht="17.5" x14ac:dyDescent="0.35">
      <c r="A9" s="25" t="s">
        <v>233</v>
      </c>
      <c r="B9" s="25">
        <v>0.16666666666666663</v>
      </c>
      <c r="C9" s="25"/>
      <c r="F9" s="31"/>
      <c r="G9" s="19"/>
    </row>
    <row r="10" spans="1:7" ht="17.5" x14ac:dyDescent="0.35">
      <c r="A10" s="25" t="s">
        <v>234</v>
      </c>
      <c r="B10" s="25">
        <v>0</v>
      </c>
      <c r="C10" s="25"/>
      <c r="F10" s="32" t="s">
        <v>246</v>
      </c>
      <c r="G10" s="19"/>
    </row>
    <row r="11" spans="1:7" ht="17.5" x14ac:dyDescent="0.35">
      <c r="A11" s="25" t="s">
        <v>235</v>
      </c>
      <c r="B11" s="25">
        <v>6</v>
      </c>
      <c r="C11" s="25"/>
      <c r="F11" s="32" t="s">
        <v>247</v>
      </c>
      <c r="G11" s="19"/>
    </row>
    <row r="12" spans="1:7" ht="17.5" x14ac:dyDescent="0.35">
      <c r="A12" s="25" t="s">
        <v>236</v>
      </c>
      <c r="B12" s="25">
        <v>-1.9215378456610455</v>
      </c>
      <c r="C12" s="25"/>
      <c r="F12" s="32" t="s">
        <v>248</v>
      </c>
      <c r="G12" s="19"/>
    </row>
    <row r="13" spans="1:7" ht="17.5" x14ac:dyDescent="0.35">
      <c r="A13" s="25" t="s">
        <v>237</v>
      </c>
      <c r="B13" s="25">
        <v>5.152308658977027E-2</v>
      </c>
      <c r="C13" s="25"/>
      <c r="F13" s="32" t="s">
        <v>249</v>
      </c>
      <c r="G13" s="20"/>
    </row>
    <row r="14" spans="1:7" ht="17.5" x14ac:dyDescent="0.35">
      <c r="A14" s="25" t="s">
        <v>238</v>
      </c>
      <c r="B14" s="25">
        <v>1.9431802805153031</v>
      </c>
      <c r="C14" s="25"/>
      <c r="F14" s="30" t="s">
        <v>250</v>
      </c>
      <c r="G14" s="20"/>
    </row>
    <row r="15" spans="1:7" ht="16.5" x14ac:dyDescent="0.35">
      <c r="A15" s="25" t="s">
        <v>239</v>
      </c>
      <c r="B15" s="25">
        <v>0.10304617317954054</v>
      </c>
      <c r="C15" s="25"/>
      <c r="F15" s="31"/>
    </row>
    <row r="16" spans="1:7" ht="21.5" thickBot="1" x14ac:dyDescent="0.4">
      <c r="A16" s="26" t="s">
        <v>240</v>
      </c>
      <c r="B16" s="26">
        <v>2.4469118511449697</v>
      </c>
      <c r="C16" s="26"/>
      <c r="F16" s="32" t="s">
        <v>251</v>
      </c>
      <c r="G16" s="21"/>
    </row>
    <row r="17" spans="1:7" ht="16.5" x14ac:dyDescent="0.35">
      <c r="F17" s="32" t="s">
        <v>252</v>
      </c>
      <c r="G17" s="17"/>
    </row>
    <row r="18" spans="1:7" ht="17.5" x14ac:dyDescent="0.35">
      <c r="F18" s="32" t="s">
        <v>253</v>
      </c>
      <c r="G18" s="19"/>
    </row>
    <row r="19" spans="1:7" ht="17.5" x14ac:dyDescent="0.45">
      <c r="A19" s="16" t="s">
        <v>108</v>
      </c>
      <c r="F19" s="30" t="s">
        <v>254</v>
      </c>
      <c r="G19" s="19"/>
    </row>
    <row r="20" spans="1:7" ht="18" thickBot="1" x14ac:dyDescent="0.4">
      <c r="F20" s="31"/>
      <c r="G20" s="19"/>
    </row>
    <row r="21" spans="1:7" ht="17.5" x14ac:dyDescent="0.35">
      <c r="A21" s="27"/>
      <c r="B21" s="27" t="s">
        <v>231</v>
      </c>
      <c r="C21" s="27" t="s">
        <v>232</v>
      </c>
      <c r="F21" s="32" t="s">
        <v>255</v>
      </c>
      <c r="G21" s="19"/>
    </row>
    <row r="22" spans="1:7" ht="17.5" x14ac:dyDescent="0.35">
      <c r="A22" s="25" t="s">
        <v>79</v>
      </c>
      <c r="B22" s="25">
        <v>1.7142857142857142</v>
      </c>
      <c r="C22" s="25">
        <v>3</v>
      </c>
      <c r="F22" s="32" t="s">
        <v>256</v>
      </c>
      <c r="G22" s="20"/>
    </row>
    <row r="23" spans="1:7" ht="17.5" x14ac:dyDescent="0.35">
      <c r="A23" s="25" t="s">
        <v>113</v>
      </c>
      <c r="B23" s="25">
        <v>0.23809523809523783</v>
      </c>
      <c r="C23" s="25">
        <v>0.33333333333333331</v>
      </c>
      <c r="F23" s="32" t="s">
        <v>257</v>
      </c>
      <c r="G23" s="20"/>
    </row>
    <row r="24" spans="1:7" ht="16.5" x14ac:dyDescent="0.35">
      <c r="A24" s="25" t="s">
        <v>114</v>
      </c>
      <c r="B24" s="25">
        <v>7</v>
      </c>
      <c r="C24" s="25">
        <v>7</v>
      </c>
      <c r="F24" s="30" t="s">
        <v>258</v>
      </c>
    </row>
    <row r="25" spans="1:7" ht="21" x14ac:dyDescent="0.35">
      <c r="A25" s="25" t="s">
        <v>233</v>
      </c>
      <c r="B25" s="25">
        <v>0.59160797830996148</v>
      </c>
      <c r="C25" s="25"/>
      <c r="F25" s="31"/>
      <c r="G25" s="21"/>
    </row>
    <row r="26" spans="1:7" ht="16.5" x14ac:dyDescent="0.35">
      <c r="A26" s="25" t="s">
        <v>234</v>
      </c>
      <c r="B26" s="25">
        <v>0</v>
      </c>
      <c r="C26" s="25"/>
      <c r="F26" s="32" t="s">
        <v>259</v>
      </c>
      <c r="G26" s="17"/>
    </row>
    <row r="27" spans="1:7" ht="17.5" x14ac:dyDescent="0.35">
      <c r="A27" s="25" t="s">
        <v>235</v>
      </c>
      <c r="B27" s="25">
        <v>6</v>
      </c>
      <c r="C27" s="25"/>
      <c r="F27" s="32" t="s">
        <v>260</v>
      </c>
      <c r="G27" s="19"/>
    </row>
    <row r="28" spans="1:7" ht="17.5" x14ac:dyDescent="0.35">
      <c r="A28" s="25" t="s">
        <v>236</v>
      </c>
      <c r="B28" s="25">
        <v>-6.9713700231733551</v>
      </c>
      <c r="C28" s="25"/>
      <c r="F28" s="32" t="s">
        <v>261</v>
      </c>
      <c r="G28" s="19"/>
    </row>
    <row r="29" spans="1:7" ht="17.5" x14ac:dyDescent="0.35">
      <c r="A29" s="25" t="s">
        <v>237</v>
      </c>
      <c r="B29" s="25">
        <v>2.1650081621934754E-4</v>
      </c>
      <c r="C29" s="25"/>
      <c r="F29" s="30" t="s">
        <v>262</v>
      </c>
      <c r="G29" s="19"/>
    </row>
    <row r="30" spans="1:7" ht="17.5" x14ac:dyDescent="0.35">
      <c r="A30" s="25" t="s">
        <v>238</v>
      </c>
      <c r="B30" s="25">
        <v>1.9431802805153031</v>
      </c>
      <c r="C30" s="25"/>
      <c r="F30" s="31"/>
      <c r="G30" s="19"/>
    </row>
    <row r="31" spans="1:7" ht="17.5" x14ac:dyDescent="0.35">
      <c r="A31" s="25" t="s">
        <v>239</v>
      </c>
      <c r="B31" s="25">
        <v>4.3300163243869508E-4</v>
      </c>
      <c r="C31" s="25"/>
      <c r="F31" s="32" t="s">
        <v>263</v>
      </c>
      <c r="G31" s="20"/>
    </row>
    <row r="32" spans="1:7" ht="18" thickBot="1" x14ac:dyDescent="0.4">
      <c r="A32" s="26" t="s">
        <v>240</v>
      </c>
      <c r="B32" s="26">
        <v>2.4469118511449697</v>
      </c>
      <c r="C32" s="26"/>
      <c r="F32" s="32" t="s">
        <v>264</v>
      </c>
      <c r="G32" s="20"/>
    </row>
    <row r="33" spans="1:7" ht="16.5" x14ac:dyDescent="0.35">
      <c r="F33" s="32" t="s">
        <v>265</v>
      </c>
    </row>
    <row r="34" spans="1:7" ht="21" x14ac:dyDescent="0.35">
      <c r="F34" s="33"/>
      <c r="G34" s="21"/>
    </row>
    <row r="35" spans="1:7" ht="17.5" x14ac:dyDescent="0.45">
      <c r="A35" s="16" t="s">
        <v>109</v>
      </c>
      <c r="F35" s="28" t="s">
        <v>243</v>
      </c>
      <c r="G35" s="17"/>
    </row>
    <row r="36" spans="1:7" ht="18" thickBot="1" x14ac:dyDescent="0.4">
      <c r="F36" s="33"/>
      <c r="G36" s="19"/>
    </row>
    <row r="37" spans="1:7" ht="17.5" x14ac:dyDescent="0.35">
      <c r="A37" s="27"/>
      <c r="B37" s="27" t="s">
        <v>231</v>
      </c>
      <c r="C37" s="27" t="s">
        <v>232</v>
      </c>
      <c r="F37" s="28" t="s">
        <v>244</v>
      </c>
      <c r="G37" s="19"/>
    </row>
    <row r="38" spans="1:7" ht="17.5" x14ac:dyDescent="0.35">
      <c r="A38" s="25" t="s">
        <v>79</v>
      </c>
      <c r="B38" s="25">
        <v>1.4285714285714286</v>
      </c>
      <c r="C38" s="25">
        <v>2.2857142857142856</v>
      </c>
      <c r="G38" s="19"/>
    </row>
    <row r="39" spans="1:7" ht="17.5" x14ac:dyDescent="0.35">
      <c r="A39" s="25" t="s">
        <v>113</v>
      </c>
      <c r="B39" s="25">
        <v>0.28571428571428559</v>
      </c>
      <c r="C39" s="25">
        <v>0.23809523809523844</v>
      </c>
      <c r="G39" s="19"/>
    </row>
    <row r="40" spans="1:7" ht="17.5" x14ac:dyDescent="0.35">
      <c r="A40" s="25" t="s">
        <v>114</v>
      </c>
      <c r="B40" s="25">
        <v>7</v>
      </c>
      <c r="C40" s="25">
        <v>7</v>
      </c>
      <c r="G40" s="20"/>
    </row>
    <row r="41" spans="1:7" ht="17.5" x14ac:dyDescent="0.35">
      <c r="A41" s="25" t="s">
        <v>233</v>
      </c>
      <c r="B41" s="25">
        <v>0.73029674334022132</v>
      </c>
      <c r="C41" s="25"/>
      <c r="G41" s="20"/>
    </row>
    <row r="42" spans="1:7" x14ac:dyDescent="0.35">
      <c r="A42" s="25" t="s">
        <v>234</v>
      </c>
      <c r="B42" s="25">
        <v>0</v>
      </c>
      <c r="C42" s="25"/>
    </row>
    <row r="43" spans="1:7" ht="21" x14ac:dyDescent="0.35">
      <c r="A43" s="25" t="s">
        <v>235</v>
      </c>
      <c r="B43" s="25">
        <v>6</v>
      </c>
      <c r="C43" s="25"/>
      <c r="G43" s="21"/>
    </row>
    <row r="44" spans="1:7" x14ac:dyDescent="0.35">
      <c r="A44" s="25" t="s">
        <v>236</v>
      </c>
      <c r="B44" s="25">
        <v>-5.9999999999999991</v>
      </c>
      <c r="C44" s="25"/>
    </row>
    <row r="45" spans="1:7" ht="17.5" x14ac:dyDescent="0.35">
      <c r="A45" s="25" t="s">
        <v>237</v>
      </c>
      <c r="B45" s="25">
        <v>4.8226759720756658E-4</v>
      </c>
      <c r="C45" s="25"/>
      <c r="G45" s="18"/>
    </row>
    <row r="46" spans="1:7" x14ac:dyDescent="0.35">
      <c r="A46" s="25" t="s">
        <v>238</v>
      </c>
      <c r="B46" s="25">
        <v>1.9431802805153031</v>
      </c>
      <c r="C46" s="25"/>
    </row>
    <row r="47" spans="1:7" ht="17.5" x14ac:dyDescent="0.35">
      <c r="A47" s="25" t="s">
        <v>239</v>
      </c>
      <c r="B47" s="25">
        <v>9.6453519441513317E-4</v>
      </c>
      <c r="C47" s="25"/>
      <c r="G47" s="18"/>
    </row>
    <row r="48" spans="1:7" ht="18" thickBot="1" x14ac:dyDescent="0.4">
      <c r="A48" s="26" t="s">
        <v>240</v>
      </c>
      <c r="B48" s="26">
        <v>2.4469118511449697</v>
      </c>
      <c r="C48" s="26"/>
      <c r="G48" s="19"/>
    </row>
    <row r="49" spans="1:7" ht="17.5" x14ac:dyDescent="0.35">
      <c r="G49" s="5"/>
    </row>
    <row r="50" spans="1:7" ht="17.5" x14ac:dyDescent="0.35">
      <c r="G50" s="20"/>
    </row>
    <row r="51" spans="1:7" ht="17.5" x14ac:dyDescent="0.45">
      <c r="A51" s="16" t="s">
        <v>110</v>
      </c>
      <c r="G51" s="19"/>
    </row>
    <row r="52" spans="1:7" ht="18" thickBot="1" x14ac:dyDescent="0.4">
      <c r="G52" s="5"/>
    </row>
    <row r="53" spans="1:7" ht="17.5" x14ac:dyDescent="0.35">
      <c r="A53" s="27"/>
      <c r="B53" s="27" t="s">
        <v>231</v>
      </c>
      <c r="C53" s="27" t="s">
        <v>232</v>
      </c>
      <c r="G53" s="20"/>
    </row>
    <row r="54" spans="1:7" ht="17.5" x14ac:dyDescent="0.35">
      <c r="A54" s="25" t="s">
        <v>79</v>
      </c>
      <c r="B54" s="25">
        <v>1.4285714285714286</v>
      </c>
      <c r="C54" s="25">
        <v>2.4285714285714284</v>
      </c>
      <c r="G54" s="19"/>
    </row>
    <row r="55" spans="1:7" ht="17.5" x14ac:dyDescent="0.35">
      <c r="A55" s="25" t="s">
        <v>113</v>
      </c>
      <c r="B55" s="25">
        <v>0.28571428571428559</v>
      </c>
      <c r="C55" s="25">
        <v>0.28571428571428586</v>
      </c>
      <c r="G55" s="5"/>
    </row>
    <row r="56" spans="1:7" ht="17.5" x14ac:dyDescent="0.35">
      <c r="A56" s="25" t="s">
        <v>114</v>
      </c>
      <c r="B56" s="25">
        <v>7</v>
      </c>
      <c r="C56" s="25">
        <v>7</v>
      </c>
      <c r="G56" s="20"/>
    </row>
    <row r="57" spans="1:7" ht="17.5" x14ac:dyDescent="0.35">
      <c r="A57" s="25" t="s">
        <v>233</v>
      </c>
      <c r="B57" s="25">
        <v>0.41666666666666669</v>
      </c>
      <c r="C57" s="25"/>
      <c r="G57" s="19"/>
    </row>
    <row r="58" spans="1:7" ht="17.5" x14ac:dyDescent="0.35">
      <c r="A58" s="25" t="s">
        <v>234</v>
      </c>
      <c r="B58" s="25">
        <v>0</v>
      </c>
      <c r="C58" s="25"/>
      <c r="G58" s="5"/>
    </row>
    <row r="59" spans="1:7" ht="17.5" x14ac:dyDescent="0.35">
      <c r="A59" s="25" t="s">
        <v>235</v>
      </c>
      <c r="B59" s="25">
        <v>6</v>
      </c>
      <c r="C59" s="25"/>
      <c r="G59" s="20"/>
    </row>
    <row r="60" spans="1:7" ht="17.5" x14ac:dyDescent="0.35">
      <c r="A60" s="25" t="s">
        <v>236</v>
      </c>
      <c r="B60" s="25">
        <v>-4.5825756949558407</v>
      </c>
      <c r="C60" s="25"/>
      <c r="G60" s="19"/>
    </row>
    <row r="61" spans="1:7" ht="17.5" x14ac:dyDescent="0.35">
      <c r="A61" s="25" t="s">
        <v>237</v>
      </c>
      <c r="B61" s="25">
        <v>1.8801543983332516E-3</v>
      </c>
      <c r="C61" s="25"/>
      <c r="G61" s="5"/>
    </row>
    <row r="62" spans="1:7" ht="17.5" x14ac:dyDescent="0.35">
      <c r="A62" s="25" t="s">
        <v>238</v>
      </c>
      <c r="B62" s="25">
        <v>1.9431802805153031</v>
      </c>
      <c r="C62" s="25"/>
      <c r="G62" s="20"/>
    </row>
    <row r="63" spans="1:7" x14ac:dyDescent="0.35">
      <c r="A63" s="25" t="s">
        <v>239</v>
      </c>
      <c r="B63" s="25">
        <v>3.7603087966665031E-3</v>
      </c>
      <c r="C63" s="25"/>
    </row>
    <row r="64" spans="1:7" ht="15" thickBot="1" x14ac:dyDescent="0.4">
      <c r="A64" s="26" t="s">
        <v>240</v>
      </c>
      <c r="B64" s="26">
        <v>2.4469118511449697</v>
      </c>
      <c r="C64" s="26"/>
    </row>
    <row r="66" spans="1:7" ht="17.5" x14ac:dyDescent="0.45">
      <c r="A66" s="16" t="s">
        <v>178</v>
      </c>
    </row>
    <row r="69" spans="1:7" ht="18" thickBot="1" x14ac:dyDescent="0.4">
      <c r="G69" s="19"/>
    </row>
    <row r="70" spans="1:7" ht="17.5" x14ac:dyDescent="0.35">
      <c r="A70" s="27"/>
      <c r="B70" s="27" t="s">
        <v>231</v>
      </c>
      <c r="C70" s="27" t="s">
        <v>232</v>
      </c>
      <c r="G70" s="5"/>
    </row>
    <row r="71" spans="1:7" ht="17.5" x14ac:dyDescent="0.35">
      <c r="A71" s="25" t="s">
        <v>79</v>
      </c>
      <c r="B71" s="25">
        <v>4.2857142857142856</v>
      </c>
      <c r="C71" s="25">
        <v>6.6071428571428568</v>
      </c>
      <c r="G71" s="20"/>
    </row>
    <row r="72" spans="1:7" ht="17.5" x14ac:dyDescent="0.35">
      <c r="A72" s="25" t="s">
        <v>113</v>
      </c>
      <c r="B72" s="25">
        <v>1.7485119047619027</v>
      </c>
      <c r="C72" s="25">
        <v>1.0230654761904721</v>
      </c>
      <c r="G72" s="20"/>
    </row>
    <row r="73" spans="1:7" ht="17.5" x14ac:dyDescent="0.35">
      <c r="A73" s="25" t="s">
        <v>114</v>
      </c>
      <c r="B73" s="25">
        <v>7</v>
      </c>
      <c r="C73" s="25">
        <v>7</v>
      </c>
      <c r="G73" s="19"/>
    </row>
    <row r="74" spans="1:7" ht="17.5" x14ac:dyDescent="0.35">
      <c r="A74" s="25" t="s">
        <v>233</v>
      </c>
      <c r="B74" s="25">
        <v>0.66061485925087704</v>
      </c>
      <c r="C74" s="25"/>
      <c r="G74" s="5"/>
    </row>
    <row r="75" spans="1:7" ht="17.5" x14ac:dyDescent="0.35">
      <c r="A75" s="25" t="s">
        <v>234</v>
      </c>
      <c r="B75" s="25">
        <v>0</v>
      </c>
      <c r="C75" s="25"/>
      <c r="G75" s="20"/>
    </row>
    <row r="76" spans="1:7" ht="17.5" x14ac:dyDescent="0.35">
      <c r="A76" s="25" t="s">
        <v>235</v>
      </c>
      <c r="B76" s="25">
        <v>6</v>
      </c>
      <c r="C76" s="25"/>
      <c r="G76" s="20"/>
    </row>
    <row r="77" spans="1:7" ht="17.5" x14ac:dyDescent="0.35">
      <c r="A77" s="25" t="s">
        <v>236</v>
      </c>
      <c r="B77" s="25">
        <v>-6.1282587702834164</v>
      </c>
      <c r="C77" s="25"/>
      <c r="G77" s="19"/>
    </row>
    <row r="78" spans="1:7" ht="17.5" x14ac:dyDescent="0.35">
      <c r="A78" s="25" t="s">
        <v>237</v>
      </c>
      <c r="B78" s="25">
        <v>4.3148409144998923E-4</v>
      </c>
      <c r="C78" s="25"/>
      <c r="G78" s="5"/>
    </row>
    <row r="79" spans="1:7" ht="17.5" x14ac:dyDescent="0.35">
      <c r="A79" s="25" t="s">
        <v>238</v>
      </c>
      <c r="B79" s="25">
        <v>1.9431802805153031</v>
      </c>
      <c r="C79" s="25"/>
      <c r="G79" s="20"/>
    </row>
    <row r="80" spans="1:7" ht="17.5" x14ac:dyDescent="0.35">
      <c r="A80" s="25" t="s">
        <v>239</v>
      </c>
      <c r="B80" s="25">
        <v>8.6296818289997846E-4</v>
      </c>
      <c r="C80" s="25"/>
      <c r="G80" s="19"/>
    </row>
    <row r="81" spans="1:7" ht="18" thickBot="1" x14ac:dyDescent="0.4">
      <c r="A81" s="26" t="s">
        <v>240</v>
      </c>
      <c r="B81" s="26">
        <v>2.4469118511449697</v>
      </c>
      <c r="C81" s="26"/>
      <c r="G81" s="5"/>
    </row>
    <row r="82" spans="1:7" ht="17.5" x14ac:dyDescent="0.35">
      <c r="G82" s="20"/>
    </row>
    <row r="83" spans="1:7" ht="17.5" x14ac:dyDescent="0.35">
      <c r="G83" s="19"/>
    </row>
    <row r="84" spans="1:7" ht="17.5" x14ac:dyDescent="0.35">
      <c r="G84" s="5"/>
    </row>
    <row r="85" spans="1:7" ht="17.5" x14ac:dyDescent="0.35">
      <c r="G85" s="20"/>
    </row>
    <row r="86" spans="1:7" ht="17.5" x14ac:dyDescent="0.35">
      <c r="G86" s="19"/>
    </row>
    <row r="87" spans="1:7" ht="17.5" x14ac:dyDescent="0.35">
      <c r="G87" s="5"/>
    </row>
    <row r="88" spans="1:7" ht="17.5" x14ac:dyDescent="0.35">
      <c r="G88" s="20"/>
    </row>
    <row r="89" spans="1:7" ht="17.5" x14ac:dyDescent="0.35">
      <c r="G89" s="19"/>
    </row>
    <row r="90" spans="1:7" ht="17.5" x14ac:dyDescent="0.35">
      <c r="G90" s="5"/>
    </row>
    <row r="91" spans="1:7" ht="17.5" x14ac:dyDescent="0.35">
      <c r="G91" s="20"/>
    </row>
    <row r="92" spans="1:7" ht="17.5" x14ac:dyDescent="0.35">
      <c r="G92" s="19"/>
    </row>
    <row r="93" spans="1:7" ht="17.5" x14ac:dyDescent="0.35">
      <c r="G93" s="5"/>
    </row>
    <row r="94" spans="1:7" ht="17.5" x14ac:dyDescent="0.35">
      <c r="G94" s="20"/>
    </row>
    <row r="95" spans="1:7" ht="17.5" x14ac:dyDescent="0.35">
      <c r="G95" s="19"/>
    </row>
    <row r="96" spans="1:7" ht="17.5" x14ac:dyDescent="0.35">
      <c r="G96" s="5"/>
    </row>
    <row r="97" spans="7:7" ht="17.5" x14ac:dyDescent="0.35">
      <c r="G97" s="20"/>
    </row>
    <row r="98" spans="7:7" ht="17.5" x14ac:dyDescent="0.35">
      <c r="G98" s="19"/>
    </row>
    <row r="99" spans="7:7" ht="17.5" x14ac:dyDescent="0.35">
      <c r="G99" s="5"/>
    </row>
    <row r="100" spans="7:7" ht="17.5" x14ac:dyDescent="0.35">
      <c r="G100" s="20"/>
    </row>
    <row r="101" spans="7:7" ht="17.5" x14ac:dyDescent="0.35">
      <c r="G101" s="19"/>
    </row>
    <row r="102" spans="7:7" ht="17.5" x14ac:dyDescent="0.35">
      <c r="G102" s="5"/>
    </row>
    <row r="103" spans="7:7" ht="17.5" x14ac:dyDescent="0.35">
      <c r="G103" s="20"/>
    </row>
    <row r="105" spans="7:7" ht="17.5" x14ac:dyDescent="0.35">
      <c r="G105"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CA0A-4C81-46EE-A001-24BB995DDC38}">
  <dimension ref="A1:F103"/>
  <sheetViews>
    <sheetView workbookViewId="0">
      <selection activeCell="U23" sqref="U23"/>
    </sheetView>
  </sheetViews>
  <sheetFormatPr defaultRowHeight="14.5" x14ac:dyDescent="0.35"/>
  <cols>
    <col min="1" max="1" width="31.1796875" customWidth="1"/>
    <col min="2" max="2" width="20.81640625" customWidth="1"/>
    <col min="3" max="3" width="17.453125" customWidth="1"/>
  </cols>
  <sheetData>
    <row r="1" spans="1:6" ht="21" x14ac:dyDescent="0.5">
      <c r="A1" s="22" t="s">
        <v>123</v>
      </c>
    </row>
    <row r="2" spans="1:6" x14ac:dyDescent="0.35">
      <c r="C2" s="24" t="s">
        <v>229</v>
      </c>
    </row>
    <row r="3" spans="1:6" ht="17.5" x14ac:dyDescent="0.45">
      <c r="A3" s="16" t="s">
        <v>107</v>
      </c>
    </row>
    <row r="4" spans="1:6" ht="21.5" thickBot="1" x14ac:dyDescent="0.4">
      <c r="F4" s="21" t="s">
        <v>107</v>
      </c>
    </row>
    <row r="5" spans="1:6" x14ac:dyDescent="0.35">
      <c r="A5" s="15"/>
      <c r="B5" s="15" t="s">
        <v>105</v>
      </c>
      <c r="C5" s="15" t="s">
        <v>106</v>
      </c>
      <c r="F5" s="17"/>
    </row>
    <row r="6" spans="1:6" ht="17.5" x14ac:dyDescent="0.35">
      <c r="A6" t="s">
        <v>79</v>
      </c>
      <c r="B6" s="10">
        <v>1.9166666666666667</v>
      </c>
      <c r="C6" s="10">
        <v>2</v>
      </c>
      <c r="F6" s="19" t="s">
        <v>124</v>
      </c>
    </row>
    <row r="7" spans="1:6" ht="17.5" x14ac:dyDescent="0.35">
      <c r="A7" t="s">
        <v>113</v>
      </c>
      <c r="B7" s="10">
        <v>0.44696969696969674</v>
      </c>
      <c r="C7" s="10">
        <v>0.72727272727272729</v>
      </c>
      <c r="F7" s="19" t="s">
        <v>125</v>
      </c>
    </row>
    <row r="8" spans="1:6" ht="17.5" x14ac:dyDescent="0.35">
      <c r="A8" t="s">
        <v>114</v>
      </c>
      <c r="B8" s="10">
        <v>12</v>
      </c>
      <c r="C8" s="10">
        <v>12</v>
      </c>
      <c r="F8" s="19" t="s">
        <v>126</v>
      </c>
    </row>
    <row r="9" spans="1:6" ht="17.5" x14ac:dyDescent="0.35">
      <c r="A9" t="s">
        <v>115</v>
      </c>
      <c r="B9" s="10">
        <v>0.47834460310746046</v>
      </c>
      <c r="C9" s="10"/>
      <c r="F9" s="19" t="s">
        <v>127</v>
      </c>
    </row>
    <row r="10" spans="1:6" ht="17.5" x14ac:dyDescent="0.35">
      <c r="A10" t="s">
        <v>116</v>
      </c>
      <c r="B10" s="10">
        <v>0</v>
      </c>
      <c r="C10" s="10"/>
      <c r="F10" s="19" t="s">
        <v>128</v>
      </c>
    </row>
    <row r="11" spans="1:6" ht="17.5" x14ac:dyDescent="0.35">
      <c r="A11" t="s">
        <v>122</v>
      </c>
      <c r="B11">
        <v>11</v>
      </c>
      <c r="F11" s="20" t="s">
        <v>129</v>
      </c>
    </row>
    <row r="12" spans="1:6" ht="17.5" x14ac:dyDescent="0.35">
      <c r="A12" t="s">
        <v>118</v>
      </c>
      <c r="B12" s="10">
        <v>-0.36404686577682233</v>
      </c>
      <c r="F12" s="20" t="s">
        <v>130</v>
      </c>
    </row>
    <row r="13" spans="1:6" x14ac:dyDescent="0.35">
      <c r="A13" t="s">
        <v>117</v>
      </c>
      <c r="B13">
        <v>0.36136191276807861</v>
      </c>
    </row>
    <row r="14" spans="1:6" ht="17.5" x14ac:dyDescent="0.35">
      <c r="A14" t="s">
        <v>119</v>
      </c>
      <c r="B14">
        <v>1.7958848187040437</v>
      </c>
      <c r="F14" s="18" t="s">
        <v>131</v>
      </c>
    </row>
    <row r="15" spans="1:6" x14ac:dyDescent="0.35">
      <c r="A15" t="s">
        <v>120</v>
      </c>
      <c r="B15">
        <v>0.72272382553615722</v>
      </c>
    </row>
    <row r="16" spans="1:6" ht="21.5" thickBot="1" x14ac:dyDescent="0.4">
      <c r="A16" s="14" t="s">
        <v>121</v>
      </c>
      <c r="B16" s="14">
        <v>2.2009851600916384</v>
      </c>
      <c r="C16" s="14"/>
      <c r="F16" s="21" t="s">
        <v>108</v>
      </c>
    </row>
    <row r="17" spans="1:6" x14ac:dyDescent="0.35">
      <c r="F17" s="17"/>
    </row>
    <row r="18" spans="1:6" ht="17.5" x14ac:dyDescent="0.35">
      <c r="F18" s="19" t="s">
        <v>132</v>
      </c>
    </row>
    <row r="19" spans="1:6" ht="17.5" x14ac:dyDescent="0.45">
      <c r="A19" s="16" t="s">
        <v>108</v>
      </c>
      <c r="F19" s="19" t="s">
        <v>133</v>
      </c>
    </row>
    <row r="20" spans="1:6" ht="18" thickBot="1" x14ac:dyDescent="0.4">
      <c r="F20" s="19" t="s">
        <v>134</v>
      </c>
    </row>
    <row r="21" spans="1:6" ht="17.5" x14ac:dyDescent="0.35">
      <c r="A21" s="15"/>
      <c r="B21" s="15" t="s">
        <v>105</v>
      </c>
      <c r="C21" s="15" t="s">
        <v>106</v>
      </c>
      <c r="F21" s="19" t="s">
        <v>128</v>
      </c>
    </row>
    <row r="22" spans="1:6" ht="17.5" x14ac:dyDescent="0.35">
      <c r="A22" t="s">
        <v>79</v>
      </c>
      <c r="B22" s="10">
        <v>1.75</v>
      </c>
      <c r="C22" s="10">
        <v>2</v>
      </c>
      <c r="F22" s="20" t="s">
        <v>135</v>
      </c>
    </row>
    <row r="23" spans="1:6" ht="17.5" x14ac:dyDescent="0.35">
      <c r="A23" t="s">
        <v>113</v>
      </c>
      <c r="B23" s="10">
        <v>0.38636363636363635</v>
      </c>
      <c r="C23" s="10">
        <v>0.72727272727272729</v>
      </c>
      <c r="F23" s="20" t="s">
        <v>136</v>
      </c>
    </row>
    <row r="24" spans="1:6" x14ac:dyDescent="0.35">
      <c r="A24" t="s">
        <v>114</v>
      </c>
      <c r="B24" s="10">
        <v>12</v>
      </c>
      <c r="C24" s="10">
        <v>12</v>
      </c>
    </row>
    <row r="25" spans="1:6" ht="17.5" x14ac:dyDescent="0.35">
      <c r="A25" t="s">
        <v>115</v>
      </c>
      <c r="B25" s="10">
        <v>0.34299717028501764</v>
      </c>
      <c r="C25" s="10"/>
      <c r="F25" s="18" t="s">
        <v>137</v>
      </c>
    </row>
    <row r="26" spans="1:6" x14ac:dyDescent="0.35">
      <c r="A26" t="s">
        <v>116</v>
      </c>
      <c r="B26" s="10">
        <v>0</v>
      </c>
      <c r="C26" s="10"/>
    </row>
    <row r="27" spans="1:6" ht="21" x14ac:dyDescent="0.35">
      <c r="A27" t="s">
        <v>122</v>
      </c>
      <c r="B27">
        <v>11</v>
      </c>
      <c r="F27" s="21" t="s">
        <v>109</v>
      </c>
    </row>
    <row r="28" spans="1:6" x14ac:dyDescent="0.35">
      <c r="A28" t="s">
        <v>118</v>
      </c>
      <c r="B28" s="10">
        <v>-1</v>
      </c>
      <c r="F28" s="17"/>
    </row>
    <row r="29" spans="1:6" ht="17.5" x14ac:dyDescent="0.35">
      <c r="A29" t="s">
        <v>117</v>
      </c>
      <c r="B29">
        <v>0.16940034809810095</v>
      </c>
      <c r="F29" s="19" t="s">
        <v>138</v>
      </c>
    </row>
    <row r="30" spans="1:6" ht="17.5" x14ac:dyDescent="0.35">
      <c r="A30" t="s">
        <v>119</v>
      </c>
      <c r="B30">
        <v>1.7958848187040437</v>
      </c>
      <c r="F30" s="19" t="s">
        <v>139</v>
      </c>
    </row>
    <row r="31" spans="1:6" ht="17.5" x14ac:dyDescent="0.35">
      <c r="A31" t="s">
        <v>120</v>
      </c>
      <c r="B31">
        <v>0.3388006961962019</v>
      </c>
      <c r="F31" s="19" t="s">
        <v>140</v>
      </c>
    </row>
    <row r="32" spans="1:6" ht="18" thickBot="1" x14ac:dyDescent="0.4">
      <c r="A32" s="14" t="s">
        <v>121</v>
      </c>
      <c r="B32" s="14">
        <v>2.2009851600916384</v>
      </c>
      <c r="C32" s="14"/>
      <c r="F32" s="19" t="s">
        <v>128</v>
      </c>
    </row>
    <row r="33" spans="1:6" ht="17.5" x14ac:dyDescent="0.35">
      <c r="F33" s="20" t="s">
        <v>141</v>
      </c>
    </row>
    <row r="34" spans="1:6" ht="17.5" x14ac:dyDescent="0.35">
      <c r="F34" s="20" t="s">
        <v>142</v>
      </c>
    </row>
    <row r="35" spans="1:6" ht="17.5" x14ac:dyDescent="0.45">
      <c r="A35" s="16" t="s">
        <v>109</v>
      </c>
    </row>
    <row r="36" spans="1:6" ht="18" thickBot="1" x14ac:dyDescent="0.4">
      <c r="F36" s="18" t="s">
        <v>143</v>
      </c>
    </row>
    <row r="37" spans="1:6" x14ac:dyDescent="0.35">
      <c r="A37" s="15"/>
      <c r="B37" s="15" t="s">
        <v>105</v>
      </c>
      <c r="C37" s="15" t="s">
        <v>106</v>
      </c>
    </row>
    <row r="38" spans="1:6" ht="21" x14ac:dyDescent="0.35">
      <c r="A38" t="s">
        <v>79</v>
      </c>
      <c r="B38" s="10">
        <v>1.5833333333333333</v>
      </c>
      <c r="C38" s="10">
        <v>1.75</v>
      </c>
      <c r="F38" s="21" t="s">
        <v>110</v>
      </c>
    </row>
    <row r="39" spans="1:6" x14ac:dyDescent="0.35">
      <c r="A39" t="s">
        <v>113</v>
      </c>
      <c r="B39" s="10">
        <v>0.26515151515151525</v>
      </c>
      <c r="C39" s="10">
        <v>0.56818181818181823</v>
      </c>
      <c r="F39" s="17"/>
    </row>
    <row r="40" spans="1:6" ht="17.5" x14ac:dyDescent="0.35">
      <c r="A40" t="s">
        <v>114</v>
      </c>
      <c r="B40" s="10">
        <v>12</v>
      </c>
      <c r="C40" s="10">
        <v>12</v>
      </c>
      <c r="F40" s="19" t="s">
        <v>144</v>
      </c>
    </row>
    <row r="41" spans="1:6" ht="17.5" x14ac:dyDescent="0.35">
      <c r="A41" t="s">
        <v>115</v>
      </c>
      <c r="B41" s="10">
        <v>0.40987803063838396</v>
      </c>
      <c r="C41" s="10"/>
      <c r="F41" s="19" t="s">
        <v>145</v>
      </c>
    </row>
    <row r="42" spans="1:6" ht="17.5" x14ac:dyDescent="0.35">
      <c r="A42" t="s">
        <v>116</v>
      </c>
      <c r="B42" s="10">
        <v>0</v>
      </c>
      <c r="C42" s="10"/>
      <c r="F42" s="19" t="s">
        <v>146</v>
      </c>
    </row>
    <row r="43" spans="1:6" ht="17.5" x14ac:dyDescent="0.35">
      <c r="A43" t="s">
        <v>122</v>
      </c>
      <c r="B43">
        <v>11</v>
      </c>
      <c r="F43" s="19" t="s">
        <v>128</v>
      </c>
    </row>
    <row r="44" spans="1:6" ht="17.5" x14ac:dyDescent="0.35">
      <c r="A44" t="s">
        <v>118</v>
      </c>
      <c r="B44" s="10">
        <v>-0.80439966653984363</v>
      </c>
      <c r="F44" s="20" t="s">
        <v>135</v>
      </c>
    </row>
    <row r="45" spans="1:6" ht="17.5" x14ac:dyDescent="0.35">
      <c r="A45" t="s">
        <v>117</v>
      </c>
      <c r="B45">
        <v>0.21910294966882909</v>
      </c>
      <c r="F45" s="20" t="s">
        <v>136</v>
      </c>
    </row>
    <row r="46" spans="1:6" x14ac:dyDescent="0.35">
      <c r="A46" t="s">
        <v>119</v>
      </c>
      <c r="B46">
        <v>1.7958848187040437</v>
      </c>
    </row>
    <row r="47" spans="1:6" ht="17.5" x14ac:dyDescent="0.35">
      <c r="A47" t="s">
        <v>120</v>
      </c>
      <c r="B47">
        <v>0.43820589933765819</v>
      </c>
      <c r="F47" s="18" t="s">
        <v>147</v>
      </c>
    </row>
    <row r="48" spans="1:6" ht="15" thickBot="1" x14ac:dyDescent="0.4">
      <c r="A48" s="14" t="s">
        <v>121</v>
      </c>
      <c r="B48" s="14">
        <v>2.2009851600916384</v>
      </c>
      <c r="C48" s="14"/>
    </row>
    <row r="49" spans="1:6" ht="21" x14ac:dyDescent="0.35">
      <c r="F49" s="21" t="s">
        <v>148</v>
      </c>
    </row>
    <row r="51" spans="1:6" ht="17.5" x14ac:dyDescent="0.45">
      <c r="A51" s="16" t="s">
        <v>110</v>
      </c>
      <c r="F51" s="18" t="s">
        <v>149</v>
      </c>
    </row>
    <row r="52" spans="1:6" ht="15" thickBot="1" x14ac:dyDescent="0.4"/>
    <row r="53" spans="1:6" ht="17.5" x14ac:dyDescent="0.35">
      <c r="A53" s="15"/>
      <c r="B53" s="15" t="s">
        <v>105</v>
      </c>
      <c r="C53" s="15" t="s">
        <v>106</v>
      </c>
      <c r="F53" s="18" t="s">
        <v>150</v>
      </c>
    </row>
    <row r="54" spans="1:6" x14ac:dyDescent="0.35">
      <c r="A54" t="s">
        <v>79</v>
      </c>
      <c r="B54" s="10">
        <v>1.6666666666666667</v>
      </c>
      <c r="C54" s="10">
        <v>1.8333333333333333</v>
      </c>
      <c r="F54" s="17"/>
    </row>
    <row r="55" spans="1:6" ht="17.5" x14ac:dyDescent="0.35">
      <c r="A55" t="s">
        <v>113</v>
      </c>
      <c r="B55" s="10">
        <v>0.42424242424242403</v>
      </c>
      <c r="C55" s="10">
        <v>0.69696969696969679</v>
      </c>
      <c r="F55" s="19" t="s">
        <v>151</v>
      </c>
    </row>
    <row r="56" spans="1:6" ht="17.5" x14ac:dyDescent="0.35">
      <c r="A56" t="s">
        <v>114</v>
      </c>
      <c r="B56" s="10">
        <v>12</v>
      </c>
      <c r="C56" s="10">
        <v>12</v>
      </c>
      <c r="F56" s="19" t="s">
        <v>152</v>
      </c>
    </row>
    <row r="57" spans="1:6" ht="17.5" x14ac:dyDescent="0.35">
      <c r="A57" t="s">
        <v>115</v>
      </c>
      <c r="B57" s="10">
        <v>0.72446167634795866</v>
      </c>
      <c r="C57" s="10"/>
      <c r="F57" s="19" t="s">
        <v>153</v>
      </c>
    </row>
    <row r="58" spans="1:6" x14ac:dyDescent="0.35">
      <c r="A58" t="s">
        <v>116</v>
      </c>
      <c r="B58" s="10">
        <v>0</v>
      </c>
      <c r="C58" s="10"/>
    </row>
    <row r="59" spans="1:6" x14ac:dyDescent="0.35">
      <c r="A59" t="s">
        <v>122</v>
      </c>
      <c r="B59">
        <v>11</v>
      </c>
    </row>
    <row r="60" spans="1:6" x14ac:dyDescent="0.35">
      <c r="A60" t="s">
        <v>118</v>
      </c>
      <c r="B60" s="10">
        <v>-1</v>
      </c>
    </row>
    <row r="61" spans="1:6" x14ac:dyDescent="0.35">
      <c r="A61" t="s">
        <v>117</v>
      </c>
      <c r="B61">
        <v>0.16940034809810095</v>
      </c>
    </row>
    <row r="62" spans="1:6" x14ac:dyDescent="0.35">
      <c r="A62" t="s">
        <v>119</v>
      </c>
      <c r="B62">
        <v>1.7958848187040437</v>
      </c>
    </row>
    <row r="63" spans="1:6" x14ac:dyDescent="0.35">
      <c r="A63" t="s">
        <v>120</v>
      </c>
      <c r="B63">
        <v>0.3388006961962019</v>
      </c>
    </row>
    <row r="64" spans="1:6" ht="15" thickBot="1" x14ac:dyDescent="0.4">
      <c r="A64" s="14" t="s">
        <v>121</v>
      </c>
      <c r="B64" s="14">
        <v>2.2009851600916384</v>
      </c>
      <c r="C64" s="14"/>
    </row>
    <row r="67" spans="1:6" ht="17.5" x14ac:dyDescent="0.45">
      <c r="A67" s="16" t="s">
        <v>178</v>
      </c>
      <c r="F67" t="s">
        <v>203</v>
      </c>
    </row>
    <row r="68" spans="1:6" ht="15" thickBot="1" x14ac:dyDescent="0.4"/>
    <row r="69" spans="1:6" ht="17.5" x14ac:dyDescent="0.35">
      <c r="A69" s="15"/>
      <c r="B69" s="15" t="s">
        <v>105</v>
      </c>
      <c r="C69" s="15" t="s">
        <v>106</v>
      </c>
      <c r="F69" s="19" t="s">
        <v>204</v>
      </c>
    </row>
    <row r="70" spans="1:6" ht="17.5" x14ac:dyDescent="0.35">
      <c r="A70" t="s">
        <v>79</v>
      </c>
      <c r="B70" s="10">
        <v>4.270833333333333</v>
      </c>
      <c r="C70" s="10">
        <v>4.583333333333333</v>
      </c>
      <c r="F70" s="5"/>
    </row>
    <row r="71" spans="1:6" ht="17.5" x14ac:dyDescent="0.35">
      <c r="A71" t="s">
        <v>113</v>
      </c>
      <c r="B71" s="10">
        <v>1.3375946969696961</v>
      </c>
      <c r="C71" s="10">
        <v>2.5804924242424234</v>
      </c>
      <c r="F71" s="20" t="s">
        <v>205</v>
      </c>
    </row>
    <row r="72" spans="1:6" ht="17.5" x14ac:dyDescent="0.35">
      <c r="A72" t="s">
        <v>114</v>
      </c>
      <c r="B72" s="10">
        <v>12</v>
      </c>
      <c r="C72" s="10">
        <v>12</v>
      </c>
      <c r="F72" s="20" t="s">
        <v>206</v>
      </c>
    </row>
    <row r="73" spans="1:6" ht="17.5" x14ac:dyDescent="0.35">
      <c r="A73" t="s">
        <v>115</v>
      </c>
      <c r="B73" s="10">
        <v>0.54793744802052835</v>
      </c>
      <c r="C73" s="10"/>
      <c r="F73" s="19" t="s">
        <v>207</v>
      </c>
    </row>
    <row r="74" spans="1:6" ht="17.5" x14ac:dyDescent="0.35">
      <c r="A74" t="s">
        <v>116</v>
      </c>
      <c r="B74" s="10">
        <v>0</v>
      </c>
      <c r="C74" s="10"/>
      <c r="F74" s="5"/>
    </row>
    <row r="75" spans="1:6" ht="17.5" x14ac:dyDescent="0.35">
      <c r="A75" t="s">
        <v>122</v>
      </c>
      <c r="B75">
        <v>11</v>
      </c>
      <c r="F75" s="20" t="s">
        <v>208</v>
      </c>
    </row>
    <row r="76" spans="1:6" ht="17.5" x14ac:dyDescent="0.35">
      <c r="A76" t="s">
        <v>118</v>
      </c>
      <c r="B76" s="10">
        <v>-0.78907636476703702</v>
      </c>
      <c r="F76" s="20" t="s">
        <v>209</v>
      </c>
    </row>
    <row r="77" spans="1:6" ht="17.5" x14ac:dyDescent="0.35">
      <c r="A77" t="s">
        <v>117</v>
      </c>
      <c r="B77">
        <v>0.22337079831209838</v>
      </c>
      <c r="F77" s="19" t="s">
        <v>210</v>
      </c>
    </row>
    <row r="78" spans="1:6" ht="17.5" x14ac:dyDescent="0.35">
      <c r="A78" t="s">
        <v>119</v>
      </c>
      <c r="B78">
        <v>1.7958848187040437</v>
      </c>
      <c r="F78" s="5"/>
    </row>
    <row r="79" spans="1:6" ht="17.5" x14ac:dyDescent="0.35">
      <c r="A79" t="s">
        <v>120</v>
      </c>
      <c r="B79">
        <v>0.44674159662419677</v>
      </c>
      <c r="F79" s="20" t="s">
        <v>211</v>
      </c>
    </row>
    <row r="80" spans="1:6" ht="18" thickBot="1" x14ac:dyDescent="0.4">
      <c r="A80" s="14" t="s">
        <v>121</v>
      </c>
      <c r="B80" s="14">
        <v>2.2009851600916384</v>
      </c>
      <c r="C80" s="14"/>
      <c r="F80" s="19" t="s">
        <v>212</v>
      </c>
    </row>
    <row r="81" spans="6:6" ht="17.5" x14ac:dyDescent="0.35">
      <c r="F81" s="5"/>
    </row>
    <row r="82" spans="6:6" ht="17.5" x14ac:dyDescent="0.35">
      <c r="F82" s="20" t="s">
        <v>213</v>
      </c>
    </row>
    <row r="83" spans="6:6" ht="17.5" x14ac:dyDescent="0.35">
      <c r="F83" s="19" t="s">
        <v>214</v>
      </c>
    </row>
    <row r="84" spans="6:6" ht="17.5" x14ac:dyDescent="0.35">
      <c r="F84" s="5"/>
    </row>
    <row r="85" spans="6:6" ht="17.5" x14ac:dyDescent="0.35">
      <c r="F85" s="20" t="s">
        <v>215</v>
      </c>
    </row>
    <row r="86" spans="6:6" ht="17.5" x14ac:dyDescent="0.35">
      <c r="F86" s="19" t="s">
        <v>216</v>
      </c>
    </row>
    <row r="87" spans="6:6" ht="17.5" x14ac:dyDescent="0.35">
      <c r="F87" s="5"/>
    </row>
    <row r="88" spans="6:6" ht="17.5" x14ac:dyDescent="0.35">
      <c r="F88" s="20" t="s">
        <v>217</v>
      </c>
    </row>
    <row r="89" spans="6:6" ht="17.5" x14ac:dyDescent="0.35">
      <c r="F89" s="19" t="s">
        <v>218</v>
      </c>
    </row>
    <row r="90" spans="6:6" ht="17.5" x14ac:dyDescent="0.35">
      <c r="F90" s="5"/>
    </row>
    <row r="91" spans="6:6" ht="17.5" x14ac:dyDescent="0.35">
      <c r="F91" s="20" t="s">
        <v>219</v>
      </c>
    </row>
    <row r="92" spans="6:6" ht="17.5" x14ac:dyDescent="0.35">
      <c r="F92" s="19" t="s">
        <v>220</v>
      </c>
    </row>
    <row r="93" spans="6:6" ht="17.5" x14ac:dyDescent="0.35">
      <c r="F93" s="5"/>
    </row>
    <row r="94" spans="6:6" ht="17.5" x14ac:dyDescent="0.35">
      <c r="F94" s="20" t="s">
        <v>221</v>
      </c>
    </row>
    <row r="95" spans="6:6" ht="17.5" x14ac:dyDescent="0.35">
      <c r="F95" s="19" t="s">
        <v>222</v>
      </c>
    </row>
    <row r="96" spans="6:6" ht="17.5" x14ac:dyDescent="0.35">
      <c r="F96" s="5"/>
    </row>
    <row r="97" spans="6:6" ht="17.5" x14ac:dyDescent="0.35">
      <c r="F97" s="20" t="s">
        <v>223</v>
      </c>
    </row>
    <row r="98" spans="6:6" ht="17.5" x14ac:dyDescent="0.35">
      <c r="F98" s="19" t="s">
        <v>224</v>
      </c>
    </row>
    <row r="99" spans="6:6" ht="17.5" x14ac:dyDescent="0.35">
      <c r="F99" s="5"/>
    </row>
    <row r="100" spans="6:6" ht="17.5" x14ac:dyDescent="0.35">
      <c r="F100" s="20" t="s">
        <v>225</v>
      </c>
    </row>
    <row r="101" spans="6:6" ht="17.5" x14ac:dyDescent="0.35">
      <c r="F101" s="19" t="s">
        <v>226</v>
      </c>
    </row>
    <row r="102" spans="6:6" ht="17.5" x14ac:dyDescent="0.35">
      <c r="F102" s="5"/>
    </row>
    <row r="103" spans="6:6" ht="17.5" x14ac:dyDescent="0.35">
      <c r="F103" s="20"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5F</vt:lpstr>
      <vt:lpstr>5H</vt:lpstr>
      <vt:lpstr>5G</vt:lpstr>
      <vt:lpstr>Summary</vt:lpstr>
      <vt:lpstr>T-test 5F</vt:lpstr>
      <vt:lpstr>T-test 5H</vt:lpstr>
      <vt:lpstr>T-test 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dc:creator>
  <cp:lastModifiedBy>Bart Thys</cp:lastModifiedBy>
  <dcterms:created xsi:type="dcterms:W3CDTF">2024-01-15T09:09:32Z</dcterms:created>
  <dcterms:modified xsi:type="dcterms:W3CDTF">2024-02-08T10:19:06Z</dcterms:modified>
</cp:coreProperties>
</file>